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1840" windowHeight="13740" tabRatio="751" firstSheet="1" activeTab="1"/>
  </bookViews>
  <sheets>
    <sheet name="laroux" sheetId="1" state="veryHidden" r:id="rId1"/>
    <sheet name="(ปร6)" sheetId="4" r:id="rId2"/>
    <sheet name="ปร5" sheetId="12" r:id="rId3"/>
    <sheet name="สวนที่1-ก่อสร้าง(ปร4)" sheetId="9" r:id="rId4"/>
    <sheet name="คำนวณ Factor F 6%" sheetId="20" r:id="rId5"/>
    <sheet name="ปก" sheetId="21" r:id="rId6"/>
  </sheets>
  <externalReferences>
    <externalReference r:id="rId7"/>
    <externalReference r:id="rId8"/>
  </externalReferences>
  <definedNames>
    <definedName name="_FAC1">[1]สรุป!$C$307</definedName>
    <definedName name="_Fill" localSheetId="4" hidden="1">[2]PL!#REF!</definedName>
    <definedName name="_Fill" hidden="1">[2]PL!#REF!</definedName>
    <definedName name="DB12_MM." localSheetId="4">#REF!</definedName>
    <definedName name="DB12_MM.">#REF!</definedName>
    <definedName name="DB16_MM." localSheetId="4">#REF!</definedName>
    <definedName name="DB16_MM.">#REF!</definedName>
    <definedName name="DB20_MM." localSheetId="4">#REF!</definedName>
    <definedName name="DB20_MM.">#REF!</definedName>
    <definedName name="DB25_MM." localSheetId="4">#REF!</definedName>
    <definedName name="DB25_MM.">#REF!</definedName>
    <definedName name="DB28_MM." localSheetId="4">#REF!</definedName>
    <definedName name="DB28_MM.">#REF!</definedName>
    <definedName name="factor_table" localSheetId="4">'คำนวณ Factor F 6%'!$F$10:$F$33</definedName>
    <definedName name="factor_table">#REF!</definedName>
    <definedName name="HTML_CodePage" hidden="1">874</definedName>
    <definedName name="HTML_Control" localSheetId="4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'(ปร6)'!$A$1:$I$37</definedName>
    <definedName name="_xlnm.Print_Area" localSheetId="4">'คำนวณ Factor F 6%'!$B$2:$G$33</definedName>
    <definedName name="_xlnm.Print_Area" localSheetId="2">ปร5!$A$1:$K$36</definedName>
    <definedName name="_xlnm.Print_Area" localSheetId="3">'สวนที่1-ก่อสร้าง(ปร4)'!$B$1:$L$306</definedName>
    <definedName name="_xlnm.Print_Area">#REF!</definedName>
    <definedName name="_xlnm.Print_Titles" localSheetId="3">'สวนที่1-ก่อสร้าง(ปร4)'!$1:$9</definedName>
    <definedName name="WEIGHT" localSheetId="4">#REF!</definedName>
    <definedName name="WEIGHT">#REF!</definedName>
    <definedName name="ใบ" localSheetId="4" hidden="1">{"'SUMMATION'!$B$2:$I$2"}</definedName>
    <definedName name="ใบ" hidden="1">{"'SUMMATION'!$B$2:$I$2"}</definedName>
    <definedName name="ปร.6" localSheetId="4" hidden="1">[2]PL!#REF!</definedName>
    <definedName name="ปร.6" hidden="1">[2]PL!#REF!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9"/>
  <c r="A6" i="4"/>
  <c r="B3" i="9"/>
  <c r="A2" i="4"/>
  <c r="A4" l="1"/>
  <c r="A3"/>
  <c r="I12" i="12" l="1"/>
  <c r="I11"/>
  <c r="E22" i="4" l="1"/>
  <c r="E20" i="12"/>
  <c r="F10"/>
  <c r="F13" i="4" l="1"/>
  <c r="D5" i="20" s="1"/>
  <c r="C9" s="1"/>
  <c r="C8" s="1"/>
  <c r="C12" s="1"/>
  <c r="C10" l="1"/>
  <c r="C13" s="1"/>
  <c r="C14" s="1"/>
  <c r="H10" i="12" l="1"/>
  <c r="C16" i="20"/>
  <c r="D14" i="4" l="1"/>
  <c r="F14" s="1"/>
  <c r="F19" s="1"/>
  <c r="I10" i="12"/>
  <c r="I19" s="1"/>
</calcChain>
</file>

<file path=xl/sharedStrings.xml><?xml version="1.0" encoding="utf-8"?>
<sst xmlns="http://schemas.openxmlformats.org/spreadsheetml/2006/main" count="399" uniqueCount="228">
  <si>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</si>
  <si>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</si>
  <si>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</si>
  <si>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</si>
  <si>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</si>
  <si>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</si>
  <si>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</si>
  <si>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</si>
  <si>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</si>
  <si>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</si>
  <si>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</si>
  <si>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</si>
  <si>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</si>
  <si>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</si>
  <si>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</si>
  <si>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</si>
  <si>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</si>
  <si>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</si>
  <si>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</si>
  <si>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</si>
  <si>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</si>
  <si>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</si>
  <si>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</si>
  <si>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</si>
  <si>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</si>
  <si>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</si>
  <si>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</si>
  <si>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</si>
  <si>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</si>
  <si>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</si>
  <si>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</si>
  <si>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</si>
  <si>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</si>
  <si>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</si>
  <si>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</si>
  <si>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</si>
  <si>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</si>
  <si>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</si>
  <si>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</si>
  <si>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</si>
  <si>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</si>
  <si>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</si>
  <si>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</si>
  <si>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</si>
  <si>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</si>
  <si>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</si>
  <si>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</si>
  <si>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</si>
  <si>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</si>
  <si>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</si>
  <si>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</si>
  <si>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</si>
  <si>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</si>
  <si>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</si>
  <si>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หน่วย : บาท</t>
  </si>
  <si>
    <t>รวมค่าก่อสร้าง</t>
  </si>
  <si>
    <t>สรุป</t>
  </si>
  <si>
    <t>สรุปงานก่อสร้าง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</si>
  <si>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</si>
  <si>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</si>
  <si>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</si>
  <si>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</si>
  <si>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</si>
  <si>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</si>
  <si>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</si>
  <si>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</si>
  <si>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</si>
  <si>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</si>
  <si>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</si>
  <si>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</si>
  <si>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</si>
  <si>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</si>
  <si>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</si>
  <si>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</si>
  <si>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</si>
  <si>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รวมค่างานส่วนที่1</t>
  </si>
  <si>
    <t>งานสถาปัตยกรรม</t>
  </si>
  <si>
    <t>หน่วยงานเจ้าของโครงการ/งานก่อสร้าง   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</si>
  <si>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</si>
  <si>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สถานที่ก่อสร้าง   ภายในบริเวณมหาวิทยาลัยราชภัฏลำปาง         แบบเลขที่</t>
  </si>
  <si>
    <t>ดอกเบี้ยเงินกู้.......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</si>
  <si>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</si>
  <si>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t>แบบ ปร.4 และ ปร.5 ที่แนบ มีจำนวน         1        ชุด</t>
  </si>
  <si>
    <t>กลุ่มงาน/งานอาคารสถานที่ กองกลาง สำนักงานอธิการบดี</t>
  </si>
  <si>
    <t>อ้างอิง</t>
  </si>
  <si>
    <t>หลักเกณฑ์การกำหนดราคากลางงานก่อสร้าง ตามประกาศคณะกรรมการราคากลางและขึ้นทะเบียนผู้ประกอบการ ลงวันที่ ๑๙ ตุลาคม พ.ศ. ๒๕๖๐</t>
  </si>
  <si>
    <t>หลักเกณฑ์การกำหนดราคากลางงานก่อสร้าง ตามประกาศคณะกรรมการราคากลาง</t>
  </si>
  <si>
    <t>และขึ้นทะเบียนผู้ประกอบการ ลงวันที่ ๑๙ ตุลาคม พ.ศ. ๒๕๖๐</t>
  </si>
  <si>
    <t>รายการประมาณราคา</t>
  </si>
  <si>
    <t xml:space="preserve">งานอาคารสถานที่ กองกลาง สำนักงานอธิการบดี  </t>
  </si>
  <si>
    <t>มหาวิทยาลัยราชภัฏลำปาง</t>
  </si>
  <si>
    <t>งาน</t>
  </si>
  <si>
    <t>โครงการปรับปรุงอาคารเรียนศิลปะ</t>
  </si>
  <si>
    <t>ชื่อโครงการ/งานปรับปรุงอาคารหอสมุดกลาง</t>
  </si>
  <si>
    <t>Top เคาร์เตอร์หนา 25 มม.ปิดขอบด้วย PVC Edge</t>
  </si>
  <si>
    <t>เคลือบผิว Melamine กันน้ำ ทนต่อความร้อน และรอยขีดข่วน</t>
  </si>
  <si>
    <t xml:space="preserve">มีชั้นวางของใต้เคาร์เตอร์ </t>
  </si>
  <si>
    <t>โครงสร้างเหล็กรูปพรรณ</t>
  </si>
  <si>
    <t>ตกแต่งด้วยไม้ระแนง ทาสี</t>
  </si>
  <si>
    <t>งานรื้อถอนแผ่นวอลล์เปเปอร์ ของเดิม</t>
  </si>
  <si>
    <t>งานบุฟอร์เมก้า ลายหินอ่อน</t>
  </si>
  <si>
    <t>งานตกแต่งกล่องหน้าลิฟต์ บุฟอร์เมก้า ลายไม้</t>
  </si>
  <si>
    <t>งานแต่งเส้นสแตนเลสเงา</t>
  </si>
  <si>
    <t>งานติดตั้งตัวสแตนเลสขึ้นรูป</t>
  </si>
  <si>
    <t>สติ๊กเกอร์ฝ้าพิมพ์ติดกระจกหน้าต่าง</t>
  </si>
  <si>
    <t>สติ๊กเกอร์ที่มีสีขาวขุ่น สติ๊กเกอร์ที่ทำจากเนื้อ PVC มีกาวยึดติด</t>
  </si>
  <si>
    <t>เพื่อให้สามารถนำไปยึดติดกับวัสดุต่างๆได้ งานพิมพ์สติ๊กเกอร์ฝ้า</t>
  </si>
  <si>
    <t>ขนาด (ก) 0.40 (ย)20.00 ม.</t>
  </si>
  <si>
    <t>งานเปลี่ยนประตูม้วนใหม่ รวมอุปกรณ์ใหม่ทั้งชุด</t>
  </si>
  <si>
    <t>ชุดประตูอลูมิเนียมบานเปิดเดี่ยว ขนาด ไม่น้อยกว่า (ก)0.90(ส)2.00ม.</t>
  </si>
  <si>
    <t>กรอบอลูมิเนียมเคลือบสี ,กระจกหนาไม่น้อยกว่า 6 มม.,พร้อมโช๊คประตู</t>
  </si>
  <si>
    <t>งานเทพื้น ค.ส.ล.ผิวหน้าทำทรายล้าง</t>
  </si>
  <si>
    <t>2.1งานปรับปรุงอาคารหอสมุด ชั้นที่ 1</t>
  </si>
  <si>
    <t>ขนาดไม่น้อยกว่า (ก) 0.40 (ย)6.00(ส)0.90 ม.TOP(ก) 0.45 ม.</t>
  </si>
  <si>
    <t>งานติดตั้งสุขภัณฑ์ ชนิดฟรัชแท็งค์ ขนาด 6 ลิตร สีขาว</t>
  </si>
  <si>
    <t xml:space="preserve">        ขนาด (ก) 0.40 (ย)20.00 ม.</t>
  </si>
  <si>
    <t>2.2งานปรับปรุงอาคารหอสมุด ชั้นที่ 2</t>
  </si>
  <si>
    <t>2.3งานปรับปรุงอาคารหอสมุด ชั้นที่ 3</t>
  </si>
  <si>
    <t>โครงสร้างเหล็กอาบสังกะสี ขนาดไม่น้อยกว่า1 x2นิ้วหนา 1.8 มม.</t>
  </si>
  <si>
    <t>บุด้วยไม้อัด MDF</t>
  </si>
  <si>
    <t>ตกแต่งด้วยอักษรไม้อัด MDF ฉลุ CNC ทำสี</t>
  </si>
  <si>
    <t>ผนังด้านข้าง บุด้วยไม้อัด MDF ทำสี</t>
  </si>
  <si>
    <t>งานตกแต่ง ด้วยงานตัดฉลุ CNC ข้อความตามอักษร</t>
  </si>
  <si>
    <t>ขนาดไม่น้อยกว่า (ก)0.45(ย)27.00(ส)0.75 ม.</t>
  </si>
  <si>
    <t>สีระบุภายหลัง</t>
  </si>
  <si>
    <t>ฉากกั้นอะคริลิก หนา 5 มม.ติดสติ๊กเกอร์</t>
  </si>
  <si>
    <t>2.4งานปรับปรุงอาคารหอสมุด ชั้นที่ 4</t>
  </si>
  <si>
    <t>2.5งานปรับปรุงอาคารหอสมุด ชั้นที่ 5</t>
  </si>
  <si>
    <t>2.6งานปรับปรุงอาคารหอสมุด ชั้นที่ 6</t>
  </si>
  <si>
    <t>ม.</t>
  </si>
  <si>
    <t>งานติดตั้งแผ่นวอลล์เปเปอร์ใหม่ โถงหน้าลิฟต์ (10.00*2.20)</t>
  </si>
  <si>
    <t>ชุด</t>
  </si>
  <si>
    <t>งานรื้อถอนกระเบื้องยางเดิม</t>
  </si>
  <si>
    <t>หลังคาเหล็กรีดลอน</t>
  </si>
  <si>
    <t>งานติดตั้งชุดอลูมิเนียมประตูบานเลื่อน ขนาด (ก)0.90(ส)2.00ม. 4 บาน</t>
  </si>
  <si>
    <t>งานตกแต่งจุดยืม และ คืนหนังสือ ด้านหน้าอาคาร</t>
  </si>
  <si>
    <t>งานปรับปรุงพื้นกระเบื้องยาง โถงอ่านหนังสือ ชั้นที่ 2</t>
  </si>
  <si>
    <t>งานปรับปรุงพื้นกระเบื้องยาง โถงอ่านหนังสือ ชั้นที่ 3</t>
  </si>
  <si>
    <t>งานตกแต่งซุ้มเดิม</t>
  </si>
  <si>
    <t>งานปรับปรุงพื้นกระเบื้องยาง โถงอ่านหนังสือ ชั้นที่ 4</t>
  </si>
  <si>
    <t>งานปรับปรุงพื้นกระเบื้องยาง โถงอ่านหนังสือ ชั้นที่ 5</t>
  </si>
  <si>
    <t xml:space="preserve">       งานรื้อถอนสุขภัณฑ์เดิมและซ่อมแซมกระเบื้อง</t>
  </si>
  <si>
    <t xml:space="preserve">งานสต๊อปวาวล์ </t>
  </si>
  <si>
    <t>งานหัวฉีด สายชำระ</t>
  </si>
  <si>
    <t>งานสายน้ำดี และ รวมอุปกรณ์ติดตั้ง</t>
  </si>
  <si>
    <t>งานปรับปรุงพื้นกระเบื้องยาง โถงอ่านหนังสือ ชั้นที่ 6</t>
  </si>
  <si>
    <t>ทางเชื่อมอาคาร ขนาด ไม่น้อยกว่า (ก)4.00(ย)6.00(ส)3.50</t>
  </si>
  <si>
    <t>จุด</t>
  </si>
  <si>
    <t>งานย้ายและติดตั้ง ตำแหน่งเครื่องปรับอากาศ 2 จุด(ย้ายท่อ,เติมน้ำยา)</t>
  </si>
  <si>
    <t>ประตูม้วน ขนาดไม่น้อยกว่า (ก) 3.00(ส)2.10 ม.</t>
  </si>
  <si>
    <t>พื้นที่ไม่น้อยกว่า 120 ตร.ม.</t>
  </si>
  <si>
    <t>พื้นที่ไม่น้อยกว่า 32 ตร.ม.</t>
  </si>
  <si>
    <t xml:space="preserve">งานติดตั้งแผ่นวอลล์เปเปอร์ใหม่ โถงหน้าลิฟต์ </t>
  </si>
  <si>
    <t>งานรื้อถอน และ ทำสีผนังโถงหน้าลิฟต์</t>
  </si>
  <si>
    <t>งานติดตั้งแผ่นวอล์เปเปอร์ โถงทางเข้าหน้าลิฟต์ ชั้นที่ 1</t>
  </si>
  <si>
    <t>งานติดตั้งแผ่นวอล์เปเปอร์ โถงทางเข้าหน้าลิฟต์ ชั้นที่ 2</t>
  </si>
  <si>
    <t>งานจัดทำทางเดินเชื่อมอาคาร ชั้นที่ 1</t>
  </si>
  <si>
    <t>งานติดสติ๊กเกอร์หน้าต่าง ชั้นที่ 1</t>
  </si>
  <si>
    <t>งานปรับปรุงพื้นกระเบื้องยาง ห้อง ร. 9 ขนาด 8.00x15.00 ชั้นที่ 1</t>
  </si>
  <si>
    <t>งานปรับปรุงประตูม้วนด้านหน้า รวมอุปกรณ์ ชั้นที่ 1</t>
  </si>
  <si>
    <t>งานปรับปรุงประตูด้านข้าง รวมอุปกรณ์ ชั้นที่ 1</t>
  </si>
  <si>
    <t>งานปรับปรุงจุดยืม และ คืนหนังสือ ด้านนอกอาคาร ชั้นที่ 1</t>
  </si>
  <si>
    <t>งานปรับปรุงเคาร์เตอร์ของเดิม ซ่อม และ ตกแต่งทำสีใหม่ ชั้นที่ 2</t>
  </si>
  <si>
    <t>งานเปลี่ยนสุขภัณฑ์ชักโครก และอุปกรณ์ ชั้นที่ 2</t>
  </si>
  <si>
    <t>งานติดสติ๊กเกอร์หน้าต่าง ชั้นที่ 2</t>
  </si>
  <si>
    <t>งานปรับปรุงเคาร์เตอร์ (ทำผิวใหม่) ชั้นที่ 3</t>
  </si>
  <si>
    <t>งานตกแต่งซุ้มเดิม ขนาดไม่น้อยกว่า (ก) 3.70 (ส) 2.40 ชั้นที่ 3</t>
  </si>
  <si>
    <t>งานตกแต่ง เคาร์เตอร์ริมหน้าต่าง โซนอินเตอร์เน็ต ชั้นที่ 3</t>
  </si>
  <si>
    <t>งานเปลี่ยนสุขภัณฑ์ชักโครก และอุปกรณ์ ชั้นที่ 3</t>
  </si>
  <si>
    <t>งานติดตั้งแผ่นวอล์เปเปอร์ โถงทางเข้าหน้าลิฟต์ ชั้นที่ 3</t>
  </si>
  <si>
    <t>งานปรับปรุงเคาร์เตอร์ (ทำผิวใหม่)  ชั้นที่ 4</t>
  </si>
  <si>
    <t>งานตกแต่ง ซุ้ม ขนาดไม่น้อยกว่า (ก) 3.70 (ส) 2.40  (ทำใหม่) ชั้นที่ 4</t>
  </si>
  <si>
    <t>งานตกแต่ง เคาร์เตอร์ริมหน้าต่าง โซนอินเตอร์เน็ต ชั้นที่ 4</t>
  </si>
  <si>
    <t>งานเปลี่ยนสุขภัณฑ์ชักโครก และอุปกรณ์ ชั้นที่ 4</t>
  </si>
  <si>
    <t>งานติดตั้งแผ่นวอล์เปเปอร์ โถงทางเข้าหน้าลิฟต์ ชั้นที่ 4</t>
  </si>
  <si>
    <t>2.4.1</t>
  </si>
  <si>
    <t>2.4.2</t>
  </si>
  <si>
    <t>2.4.3</t>
  </si>
  <si>
    <t>2.4.4</t>
  </si>
  <si>
    <t>2.4.5</t>
  </si>
  <si>
    <t>2.4.6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</si>
  <si>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</si>
  <si>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</si>
  <si>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</si>
  <si>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</si>
  <si>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</si>
  <si>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</si>
  <si>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</si>
  <si>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</si>
  <si>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</si>
  <si>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</si>
  <si>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</si>
  <si>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</si>
  <si>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</si>
  <si>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</si>
  <si>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</si>
  <si>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</si>
  <si>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2.3.5</t>
  </si>
  <si>
    <t>2.3.6</t>
  </si>
  <si>
    <t>2.5.1</t>
  </si>
  <si>
    <t>2.5.2</t>
  </si>
  <si>
    <t>งานตกแต่ง ซุ้ม ขนาดไม่น้อยกว่า (ก) 3.70 (ส) 2.40 (ทำใหม่)  ชั้นที่ 5</t>
  </si>
  <si>
    <t>2.5.3</t>
  </si>
  <si>
    <t>งานเปลี่ยนสุขภัณฑ์ชักโครก และอุปกรณ์ ชั้นที่ 5</t>
  </si>
  <si>
    <t>งานติดสติ๊กเกอร์หน้าต่าง ชั้นที่ 5</t>
  </si>
  <si>
    <t>2.5.4</t>
  </si>
  <si>
    <t>2.5.5</t>
  </si>
  <si>
    <t>งานตกแต่ง เคาร์เตอร์ริมหน้าต่าง โซนอินเตอร์เน็ต ชั้นที่ 6</t>
  </si>
  <si>
    <t>งานติดสติ๊กเกอร์หน้าต่าง  ชั้นที่ 6</t>
  </si>
  <si>
    <t>2.6.1</t>
  </si>
  <si>
    <t>2.6.2</t>
  </si>
  <si>
    <t>2.6.3</t>
  </si>
  <si>
    <t>2.6.4</t>
  </si>
  <si>
    <t>งานซ่อมแซมฝ้าเพดาน  ชั้นที่ 6</t>
  </si>
  <si>
    <t>2.6.5</t>
  </si>
  <si>
    <t>งานเปลี่ยนพรมเวที  ชั้นที่ 6</t>
  </si>
  <si>
    <t>2.6.6</t>
  </si>
  <si>
    <t>งานปรับปรุงห้องราชภัฏเฉลิมพระเกียรติ ชั้นที่ 6</t>
  </si>
  <si>
    <t>งานตกแต่ง เคาร์เตอร์ริมหน้าต่าง โซนอินเตอร์เน็ต ชั้นที่ 5</t>
  </si>
  <si>
    <t>งานซ่อมแซมแซมฝ้าเพดานที่ชำรุด  และทาสี</t>
  </si>
  <si>
    <t>คำนวณราคากลางโดย   งานอาคารสถานที่     เมื่อวันที่ 14 เดือน ธันวาคม พ.ศ.    2564</t>
  </si>
  <si>
    <t>2.5.6</t>
  </si>
  <si>
    <t>งานติดตั้งแผ่นวอล์เปเปอร์ โถงทางเข้าหน้าลิฟต์ ชั้นที่ 5</t>
  </si>
  <si>
    <t>งานติดตั้งแผ่นวอล์เปเปอร์ โถงทางเข้าหน้าลิฟต์ ชั้นที่ 6</t>
  </si>
  <si>
    <t>2.6.7</t>
  </si>
  <si>
    <t>งานทาสี ฝ้าเพดาน</t>
  </si>
  <si>
    <t>งานติดตั้งกระเบื้องยาง ขนาด 12"x12"หนา 2.5 มม.</t>
  </si>
  <si>
    <t>งานติดตั้งกระเบื้องยาง ขนาด 12"x12"หนา 2.5มม.</t>
  </si>
</sst>
</file>

<file path=xl/styles.xml><?xml version="1.0" encoding="utf-8"?>
<styleSheet xmlns="http://schemas.openxmlformats.org/spreadsheetml/2006/main">
  <numFmts count="20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;[Red]\-#,##0.0000"/>
    <numFmt numFmtId="195" formatCode="\t0.00E+00"/>
    <numFmt numFmtId="196" formatCode="&quot;฿&quot;\t#,##0_);\(&quot;฿&quot;\t#,##0\)"/>
    <numFmt numFmtId="197" formatCode="\ว\ว\/\ด\ด\/\ป\ป"/>
    <numFmt numFmtId="198" formatCode="dd\-mmm\-yy_)"/>
    <numFmt numFmtId="199" formatCode="#,##0\ &quot;F&quot;;[Red]\-#,##0\ &quot;F&quot;"/>
    <numFmt numFmtId="200" formatCode="0.0&quot;  &quot;"/>
    <numFmt numFmtId="201" formatCode="&quot;\&quot;#,##0;[Red]&quot;\&quot;\-#,##0"/>
    <numFmt numFmtId="202" formatCode="_ * #,##0_ ;_ * \-#,##0_ ;_ * &quot;-&quot;_ ;_ @_ "/>
    <numFmt numFmtId="203" formatCode="_ * #,##0.00_ ;_ * \-#,##0.00_ ;_ * &quot;-&quot;??_ ;_ @_ "/>
    <numFmt numFmtId="204" formatCode="_-* #,##0.0000_-;\-* #,##0.0000_-;_-* &quot;-&quot;??_-;_-@_-"/>
    <numFmt numFmtId="205" formatCode="_-* #,##0.00000_-;\-* #,##0.00000_-;_-* &quot;-&quot;??_-;_-@_-"/>
  </numFmts>
  <fonts count="72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4"/>
      <color theme="1"/>
      <name val="Cordia New"/>
      <family val="2"/>
    </font>
    <font>
      <b/>
      <sz val="26"/>
      <name val="TH Sarabun New"/>
      <family val="2"/>
    </font>
    <font>
      <b/>
      <sz val="28"/>
      <name val="TH Sarabun New"/>
      <family val="2"/>
    </font>
    <font>
      <b/>
      <sz val="24"/>
      <name val="TH Sarabun New"/>
      <family val="2"/>
    </font>
    <font>
      <sz val="28"/>
      <name val="TH Sarabun New"/>
      <family val="2"/>
    </font>
    <font>
      <sz val="12"/>
      <name val="EucrosiaUPC"/>
      <family val="1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b/>
      <u/>
      <sz val="16"/>
      <name val="TH SarabunPSK"/>
      <family val="2"/>
    </font>
    <font>
      <sz val="12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1" fillId="0" borderId="0">
      <alignment vertical="center"/>
    </xf>
    <xf numFmtId="201" fontId="12" fillId="0" borderId="0" applyFont="0" applyFill="0" applyBorder="0" applyAlignment="0" applyProtection="0"/>
    <xf numFmtId="203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19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202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6" fillId="0" borderId="0"/>
    <xf numFmtId="0" fontId="17" fillId="0" borderId="0"/>
    <xf numFmtId="9" fontId="13" fillId="2" borderId="0"/>
    <xf numFmtId="0" fontId="13" fillId="0" borderId="0" applyFill="0" applyBorder="0" applyAlignment="0"/>
    <xf numFmtId="193" fontId="14" fillId="0" borderId="0" applyFill="0" applyBorder="0" applyAlignment="0"/>
    <xf numFmtId="0" fontId="18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7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4" fillId="0" borderId="0" applyFont="0" applyFill="0" applyBorder="0" applyAlignment="0" applyProtection="0"/>
    <xf numFmtId="14" fontId="20" fillId="0" borderId="0" applyFill="0" applyBorder="0" applyAlignment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38" fontId="22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22" fillId="4" borderId="3" applyNumberFormat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9" fontId="18" fillId="0" borderId="0"/>
    <xf numFmtId="0" fontId="2" fillId="0" borderId="0"/>
    <xf numFmtId="0" fontId="2" fillId="0" borderId="0"/>
    <xf numFmtId="0" fontId="2" fillId="0" borderId="0"/>
    <xf numFmtId="0" fontId="25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3" fillId="0" borderId="0" applyFont="0" applyFill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188" fontId="40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5" fillId="0" borderId="0"/>
    <xf numFmtId="0" fontId="2" fillId="0" borderId="0"/>
    <xf numFmtId="0" fontId="13" fillId="0" borderId="0"/>
    <xf numFmtId="187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8" fillId="0" borderId="0" applyFont="0" applyFill="0" applyBorder="0" applyAlignment="0" applyProtection="0"/>
  </cellStyleXfs>
  <cellXfs count="457">
    <xf numFmtId="0" fontId="0" fillId="0" borderId="0" xfId="0"/>
    <xf numFmtId="40" fontId="4" fillId="0" borderId="0" xfId="60" applyFont="1"/>
    <xf numFmtId="40" fontId="4" fillId="0" borderId="5" xfId="60" applyFont="1" applyBorder="1"/>
    <xf numFmtId="40" fontId="4" fillId="0" borderId="6" xfId="60" applyFont="1" applyBorder="1"/>
    <xf numFmtId="40" fontId="4" fillId="0" borderId="8" xfId="60" applyFont="1" applyBorder="1"/>
    <xf numFmtId="40" fontId="37" fillId="0" borderId="7" xfId="60" applyFont="1" applyBorder="1"/>
    <xf numFmtId="40" fontId="4" fillId="0" borderId="0" xfId="60" applyFont="1" applyBorder="1"/>
    <xf numFmtId="191" fontId="9" fillId="5" borderId="3" xfId="60" applyNumberFormat="1" applyFont="1" applyFill="1" applyBorder="1"/>
    <xf numFmtId="40" fontId="3" fillId="0" borderId="7" xfId="60" applyFont="1" applyBorder="1" applyAlignment="1">
      <alignment horizontal="center" vertical="center"/>
    </xf>
    <xf numFmtId="40" fontId="4" fillId="0" borderId="7" xfId="60" applyFont="1" applyBorder="1"/>
    <xf numFmtId="40" fontId="29" fillId="0" borderId="9" xfId="60" applyFont="1" applyBorder="1"/>
    <xf numFmtId="40" fontId="30" fillId="0" borderId="7" xfId="60" applyFont="1" applyBorder="1" applyAlignment="1">
      <alignment horizontal="right"/>
    </xf>
    <xf numFmtId="191" fontId="39" fillId="7" borderId="11" xfId="60" applyNumberFormat="1" applyFont="1" applyFill="1" applyBorder="1" applyProtection="1">
      <protection hidden="1"/>
    </xf>
    <xf numFmtId="40" fontId="30" fillId="0" borderId="0" xfId="60" applyFont="1" applyBorder="1"/>
    <xf numFmtId="40" fontId="4" fillId="0" borderId="7" xfId="60" applyFont="1" applyBorder="1" applyAlignment="1">
      <alignment horizontal="right"/>
    </xf>
    <xf numFmtId="191" fontId="4" fillId="7" borderId="3" xfId="60" applyNumberFormat="1" applyFont="1" applyFill="1" applyBorder="1"/>
    <xf numFmtId="40" fontId="31" fillId="0" borderId="7" xfId="60" applyFont="1" applyBorder="1" applyAlignment="1">
      <alignment horizontal="right"/>
    </xf>
    <xf numFmtId="191" fontId="39" fillId="7" borderId="15" xfId="60" applyNumberFormat="1" applyFont="1" applyFill="1" applyBorder="1"/>
    <xf numFmtId="40" fontId="31" fillId="0" borderId="0" xfId="60" applyFont="1" applyFill="1" applyBorder="1"/>
    <xf numFmtId="40" fontId="7" fillId="0" borderId="7" xfId="60" applyFont="1" applyBorder="1" applyAlignment="1">
      <alignment horizontal="right"/>
    </xf>
    <xf numFmtId="204" fontId="32" fillId="7" borderId="3" xfId="60" applyNumberFormat="1" applyFont="1" applyFill="1" applyBorder="1"/>
    <xf numFmtId="204" fontId="33" fillId="2" borderId="18" xfId="60" applyNumberFormat="1" applyFont="1" applyFill="1" applyBorder="1"/>
    <xf numFmtId="205" fontId="8" fillId="0" borderId="0" xfId="60" applyNumberFormat="1" applyFont="1" applyBorder="1"/>
    <xf numFmtId="191" fontId="6" fillId="0" borderId="3" xfId="60" applyNumberFormat="1" applyFont="1" applyBorder="1"/>
    <xf numFmtId="40" fontId="34" fillId="0" borderId="7" xfId="60" applyFont="1" applyBorder="1" applyAlignment="1">
      <alignment horizontal="right"/>
    </xf>
    <xf numFmtId="191" fontId="37" fillId="0" borderId="0" xfId="60" applyNumberFormat="1" applyFont="1" applyBorder="1"/>
    <xf numFmtId="205" fontId="8" fillId="0" borderId="8" xfId="60" applyNumberFormat="1" applyFont="1" applyBorder="1"/>
    <xf numFmtId="191" fontId="37" fillId="0" borderId="8" xfId="60" applyNumberFormat="1" applyFont="1" applyBorder="1"/>
    <xf numFmtId="40" fontId="4" fillId="0" borderId="19" xfId="60" applyFont="1" applyBorder="1"/>
    <xf numFmtId="40" fontId="4" fillId="0" borderId="20" xfId="60" applyFont="1" applyBorder="1"/>
    <xf numFmtId="205" fontId="8" fillId="0" borderId="21" xfId="60" applyNumberFormat="1" applyFont="1" applyBorder="1"/>
    <xf numFmtId="0" fontId="43" fillId="0" borderId="29" xfId="0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/>
    </xf>
    <xf numFmtId="0" fontId="43" fillId="0" borderId="32" xfId="0" applyFont="1" applyFill="1" applyBorder="1" applyAlignment="1">
      <alignment horizontal="center"/>
    </xf>
    <xf numFmtId="0" fontId="43" fillId="0" borderId="33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0" xfId="0" applyFont="1" applyFill="1"/>
    <xf numFmtId="0" fontId="44" fillId="0" borderId="0" xfId="0" applyFont="1" applyFill="1"/>
    <xf numFmtId="0" fontId="43" fillId="0" borderId="0" xfId="0" applyFont="1" applyFill="1" applyBorder="1"/>
    <xf numFmtId="0" fontId="44" fillId="0" borderId="0" xfId="0" applyFont="1" applyBorder="1" applyAlignment="1">
      <alignment vertical="center"/>
    </xf>
    <xf numFmtId="3" fontId="43" fillId="0" borderId="32" xfId="0" applyNumberFormat="1" applyFont="1" applyFill="1" applyBorder="1" applyAlignment="1">
      <alignment horizontal="center" vertical="center"/>
    </xf>
    <xf numFmtId="40" fontId="44" fillId="0" borderId="32" xfId="60" applyFont="1" applyFill="1" applyBorder="1" applyAlignment="1">
      <alignment vertical="center"/>
    </xf>
    <xf numFmtId="191" fontId="43" fillId="0" borderId="0" xfId="0" applyNumberFormat="1" applyFont="1" applyFill="1"/>
    <xf numFmtId="3" fontId="44" fillId="0" borderId="0" xfId="0" applyNumberFormat="1" applyFont="1" applyFill="1" applyAlignment="1">
      <alignment horizontal="right"/>
    </xf>
    <xf numFmtId="3" fontId="44" fillId="0" borderId="0" xfId="0" applyNumberFormat="1" applyFont="1" applyFill="1"/>
    <xf numFmtId="3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/>
    <xf numFmtId="0" fontId="44" fillId="0" borderId="0" xfId="0" applyFont="1" applyFill="1" applyBorder="1"/>
    <xf numFmtId="0" fontId="0" fillId="0" borderId="0" xfId="0" applyBorder="1"/>
    <xf numFmtId="0" fontId="44" fillId="0" borderId="0" xfId="43" applyFont="1" applyAlignment="1">
      <alignment vertical="center"/>
    </xf>
    <xf numFmtId="0" fontId="44" fillId="0" borderId="3" xfId="43" applyFont="1" applyBorder="1" applyAlignment="1">
      <alignment vertical="center"/>
    </xf>
    <xf numFmtId="0" fontId="44" fillId="0" borderId="17" xfId="43" applyFont="1" applyBorder="1" applyAlignment="1">
      <alignment vertical="center"/>
    </xf>
    <xf numFmtId="0" fontId="44" fillId="0" borderId="3" xfId="43" applyFont="1" applyBorder="1" applyAlignment="1">
      <alignment horizontal="center" vertical="center"/>
    </xf>
    <xf numFmtId="40" fontId="44" fillId="0" borderId="3" xfId="60" applyFont="1" applyBorder="1" applyAlignment="1">
      <alignment horizontal="center" vertical="center"/>
    </xf>
    <xf numFmtId="0" fontId="44" fillId="0" borderId="19" xfId="43" applyFont="1" applyBorder="1" applyAlignment="1">
      <alignment vertical="center"/>
    </xf>
    <xf numFmtId="0" fontId="44" fillId="0" borderId="20" xfId="43" applyFont="1" applyBorder="1" applyAlignment="1">
      <alignment vertical="center"/>
    </xf>
    <xf numFmtId="0" fontId="44" fillId="0" borderId="21" xfId="43" applyFont="1" applyBorder="1" applyAlignment="1">
      <alignment vertical="center"/>
    </xf>
    <xf numFmtId="0" fontId="44" fillId="0" borderId="24" xfId="43" applyFont="1" applyBorder="1" applyAlignment="1">
      <alignment vertical="center"/>
    </xf>
    <xf numFmtId="10" fontId="44" fillId="0" borderId="17" xfId="43" applyNumberFormat="1" applyFont="1" applyBorder="1" applyAlignment="1">
      <alignment horizontal="center" vertical="center"/>
    </xf>
    <xf numFmtId="10" fontId="44" fillId="0" borderId="17" xfId="43" applyNumberFormat="1" applyFont="1" applyBorder="1" applyAlignment="1">
      <alignment vertical="center"/>
    </xf>
    <xf numFmtId="10" fontId="44" fillId="0" borderId="21" xfId="43" applyNumberFormat="1" applyFont="1" applyBorder="1" applyAlignment="1">
      <alignment vertical="center"/>
    </xf>
    <xf numFmtId="0" fontId="44" fillId="0" borderId="2" xfId="43" applyFont="1" applyBorder="1" applyAlignment="1">
      <alignment vertical="center"/>
    </xf>
    <xf numFmtId="38" fontId="44" fillId="0" borderId="2" xfId="60" applyNumberFormat="1" applyFont="1" applyBorder="1" applyAlignment="1">
      <alignment horizontal="center" vertical="center"/>
    </xf>
    <xf numFmtId="38" fontId="44" fillId="0" borderId="20" xfId="60" applyNumberFormat="1" applyFont="1" applyBorder="1" applyAlignment="1">
      <alignment horizontal="center" vertical="center"/>
    </xf>
    <xf numFmtId="0" fontId="48" fillId="0" borderId="0" xfId="43" applyFont="1" applyAlignment="1">
      <alignment vertical="center"/>
    </xf>
    <xf numFmtId="0" fontId="44" fillId="0" borderId="0" xfId="43" applyFont="1" applyAlignment="1">
      <alignment horizontal="centerContinuous" vertical="center"/>
    </xf>
    <xf numFmtId="0" fontId="44" fillId="0" borderId="7" xfId="42" quotePrefix="1" applyFont="1" applyFill="1" applyBorder="1" applyAlignment="1">
      <alignment horizontal="left"/>
    </xf>
    <xf numFmtId="0" fontId="44" fillId="0" borderId="0" xfId="43" quotePrefix="1" applyFont="1" applyFill="1" applyAlignment="1">
      <alignment horizontal="left" vertical="center"/>
    </xf>
    <xf numFmtId="0" fontId="44" fillId="0" borderId="0" xfId="43" applyFont="1" applyFill="1" applyAlignment="1">
      <alignment vertical="center"/>
    </xf>
    <xf numFmtId="0" fontId="44" fillId="0" borderId="0" xfId="43" applyFont="1" applyFill="1" applyAlignment="1">
      <alignment horizontal="left" vertical="center"/>
    </xf>
    <xf numFmtId="0" fontId="44" fillId="0" borderId="0" xfId="43" applyFont="1" applyFill="1" applyAlignment="1">
      <alignment horizontal="center" vertical="center"/>
    </xf>
    <xf numFmtId="0" fontId="44" fillId="0" borderId="27" xfId="0" applyFont="1" applyFill="1" applyBorder="1" applyAlignment="1">
      <alignment horizontal="left"/>
    </xf>
    <xf numFmtId="0" fontId="44" fillId="0" borderId="0" xfId="43" quotePrefix="1" applyFont="1" applyFill="1" applyBorder="1" applyAlignment="1">
      <alignment horizontal="left" vertical="center"/>
    </xf>
    <xf numFmtId="38" fontId="44" fillId="0" borderId="8" xfId="24" applyNumberFormat="1" applyFont="1" applyFill="1" applyBorder="1" applyAlignment="1">
      <alignment horizontal="center" vertical="center"/>
    </xf>
    <xf numFmtId="0" fontId="44" fillId="0" borderId="19" xfId="42" applyFont="1" applyFill="1" applyBorder="1" applyAlignment="1">
      <alignment horizontal="left"/>
    </xf>
    <xf numFmtId="0" fontId="44" fillId="0" borderId="20" xfId="0" applyFont="1" applyFill="1" applyBorder="1" applyAlignment="1">
      <alignment horizontal="left"/>
    </xf>
    <xf numFmtId="9" fontId="43" fillId="0" borderId="20" xfId="43" applyNumberFormat="1" applyFont="1" applyFill="1" applyBorder="1" applyAlignment="1">
      <alignment horizontal="center" vertical="center"/>
    </xf>
    <xf numFmtId="9" fontId="43" fillId="0" borderId="20" xfId="43" applyNumberFormat="1" applyFont="1" applyFill="1" applyBorder="1" applyAlignment="1">
      <alignment horizontal="left" vertical="center"/>
    </xf>
    <xf numFmtId="0" fontId="44" fillId="0" borderId="20" xfId="43" quotePrefix="1" applyFont="1" applyFill="1" applyBorder="1" applyAlignment="1">
      <alignment horizontal="left" vertical="center"/>
    </xf>
    <xf numFmtId="38" fontId="44" fillId="0" borderId="21" xfId="24" applyNumberFormat="1" applyFont="1" applyFill="1" applyBorder="1" applyAlignment="1">
      <alignment horizontal="center" vertical="center"/>
    </xf>
    <xf numFmtId="0" fontId="48" fillId="0" borderId="0" xfId="0" applyFont="1"/>
    <xf numFmtId="0" fontId="44" fillId="0" borderId="19" xfId="43" applyFont="1" applyFill="1" applyBorder="1" applyAlignment="1">
      <alignment horizontal="left" vertical="center"/>
    </xf>
    <xf numFmtId="38" fontId="44" fillId="0" borderId="0" xfId="24" applyNumberFormat="1" applyFont="1" applyFill="1" applyBorder="1" applyAlignment="1">
      <alignment horizontal="left" vertical="center"/>
    </xf>
    <xf numFmtId="0" fontId="44" fillId="0" borderId="0" xfId="43" applyFont="1" applyFill="1" applyBorder="1" applyAlignment="1">
      <alignment vertical="center"/>
    </xf>
    <xf numFmtId="0" fontId="48" fillId="0" borderId="20" xfId="43" applyFont="1" applyFill="1" applyBorder="1" applyAlignment="1">
      <alignment vertical="center"/>
    </xf>
    <xf numFmtId="0" fontId="44" fillId="0" borderId="20" xfId="43" applyFont="1" applyFill="1" applyBorder="1" applyAlignment="1">
      <alignment vertical="center"/>
    </xf>
    <xf numFmtId="0" fontId="48" fillId="0" borderId="0" xfId="43" quotePrefix="1" applyFont="1" applyFill="1" applyBorder="1" applyAlignment="1">
      <alignment horizontal="left" vertical="center"/>
    </xf>
    <xf numFmtId="0" fontId="44" fillId="0" borderId="0" xfId="66" applyFont="1"/>
    <xf numFmtId="0" fontId="44" fillId="0" borderId="21" xfId="0" applyFont="1" applyFill="1" applyBorder="1" applyAlignment="1">
      <alignment horizontal="center" vertical="center"/>
    </xf>
    <xf numFmtId="0" fontId="44" fillId="0" borderId="7" xfId="66" quotePrefix="1" applyFont="1" applyBorder="1" applyAlignment="1">
      <alignment horizontal="center"/>
    </xf>
    <xf numFmtId="0" fontId="44" fillId="0" borderId="43" xfId="0" applyFont="1" applyBorder="1" applyAlignment="1">
      <alignment vertical="center"/>
    </xf>
    <xf numFmtId="0" fontId="44" fillId="0" borderId="42" xfId="0" applyFont="1" applyBorder="1" applyAlignment="1"/>
    <xf numFmtId="0" fontId="44" fillId="0" borderId="44" xfId="0" applyFont="1" applyBorder="1" applyAlignment="1"/>
    <xf numFmtId="38" fontId="44" fillId="0" borderId="29" xfId="60" applyNumberFormat="1" applyFont="1" applyBorder="1" applyAlignment="1">
      <alignment horizontal="center"/>
    </xf>
    <xf numFmtId="3" fontId="44" fillId="0" borderId="44" xfId="0" applyNumberFormat="1" applyFont="1" applyBorder="1" applyAlignment="1">
      <alignment horizontal="right"/>
    </xf>
    <xf numFmtId="0" fontId="44" fillId="0" borderId="45" xfId="66" quotePrefix="1" applyFont="1" applyBorder="1" applyAlignment="1">
      <alignment horizontal="center"/>
    </xf>
    <xf numFmtId="0" fontId="44" fillId="0" borderId="45" xfId="66" applyFont="1" applyBorder="1" applyAlignment="1"/>
    <xf numFmtId="0" fontId="44" fillId="0" borderId="26" xfId="66" quotePrefix="1" applyFont="1" applyBorder="1" applyAlignment="1">
      <alignment horizontal="left"/>
    </xf>
    <xf numFmtId="192" fontId="43" fillId="0" borderId="46" xfId="66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right"/>
    </xf>
    <xf numFmtId="0" fontId="44" fillId="0" borderId="29" xfId="66" quotePrefix="1" applyFont="1" applyBorder="1" applyAlignment="1">
      <alignment horizontal="center"/>
    </xf>
    <xf numFmtId="0" fontId="44" fillId="0" borderId="23" xfId="0" applyFont="1" applyBorder="1" applyAlignment="1">
      <alignment vertical="center"/>
    </xf>
    <xf numFmtId="0" fontId="44" fillId="0" borderId="23" xfId="66" quotePrefix="1" applyFont="1" applyBorder="1" applyAlignment="1">
      <alignment horizontal="left"/>
    </xf>
    <xf numFmtId="0" fontId="44" fillId="0" borderId="39" xfId="66" applyFont="1" applyBorder="1"/>
    <xf numFmtId="0" fontId="44" fillId="0" borderId="45" xfId="66" quotePrefix="1" applyFont="1" applyBorder="1" applyAlignment="1">
      <alignment horizontal="left"/>
    </xf>
    <xf numFmtId="9" fontId="44" fillId="0" borderId="46" xfId="66" applyNumberFormat="1" applyFont="1" applyBorder="1" applyAlignment="1">
      <alignment horizontal="center"/>
    </xf>
    <xf numFmtId="38" fontId="44" fillId="0" borderId="29" xfId="60" applyNumberFormat="1" applyFont="1" applyBorder="1" applyAlignment="1">
      <alignment horizontal="left"/>
    </xf>
    <xf numFmtId="38" fontId="43" fillId="0" borderId="44" xfId="60" applyNumberFormat="1" applyFont="1" applyBorder="1" applyAlignment="1">
      <alignment horizontal="right"/>
    </xf>
    <xf numFmtId="0" fontId="44" fillId="0" borderId="25" xfId="66" quotePrefix="1" applyFont="1" applyBorder="1" applyAlignment="1">
      <alignment horizontal="left"/>
    </xf>
    <xf numFmtId="187" fontId="44" fillId="0" borderId="20" xfId="62" applyFont="1" applyBorder="1"/>
    <xf numFmtId="38" fontId="43" fillId="0" borderId="15" xfId="60" applyNumberFormat="1" applyFont="1" applyBorder="1" applyAlignment="1">
      <alignment horizontal="left"/>
    </xf>
    <xf numFmtId="38" fontId="43" fillId="0" borderId="21" xfId="60" applyNumberFormat="1" applyFont="1" applyBorder="1" applyAlignment="1">
      <alignment horizontal="left"/>
    </xf>
    <xf numFmtId="0" fontId="44" fillId="0" borderId="24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189" fontId="44" fillId="0" borderId="2" xfId="0" applyNumberFormat="1" applyFont="1" applyFill="1" applyBorder="1" applyAlignment="1"/>
    <xf numFmtId="38" fontId="43" fillId="0" borderId="11" xfId="60" applyNumberFormat="1" applyFont="1" applyFill="1" applyBorder="1" applyAlignment="1"/>
    <xf numFmtId="38" fontId="43" fillId="0" borderId="28" xfId="60" applyNumberFormat="1" applyFont="1" applyFill="1" applyBorder="1" applyAlignment="1"/>
    <xf numFmtId="2" fontId="51" fillId="8" borderId="19" xfId="0" quotePrefix="1" applyNumberFormat="1" applyFont="1" applyFill="1" applyBorder="1" applyAlignment="1"/>
    <xf numFmtId="0" fontId="51" fillId="0" borderId="2" xfId="0" quotePrefix="1" applyFont="1" applyBorder="1" applyAlignment="1">
      <alignment horizontal="left"/>
    </xf>
    <xf numFmtId="2" fontId="51" fillId="8" borderId="20" xfId="0" applyNumberFormat="1" applyFont="1" applyFill="1" applyBorder="1" applyAlignment="1"/>
    <xf numFmtId="38" fontId="43" fillId="0" borderId="3" xfId="60" applyNumberFormat="1" applyFont="1" applyFill="1" applyBorder="1" applyAlignment="1"/>
    <xf numFmtId="38" fontId="43" fillId="0" borderId="30" xfId="60" applyNumberFormat="1" applyFont="1" applyFill="1" applyBorder="1" applyAlignment="1"/>
    <xf numFmtId="0" fontId="43" fillId="0" borderId="24" xfId="42" quotePrefix="1" applyFont="1" applyBorder="1" applyAlignment="1">
      <alignment horizontal="left"/>
    </xf>
    <xf numFmtId="0" fontId="44" fillId="0" borderId="20" xfId="42" applyFont="1" applyBorder="1" applyAlignment="1">
      <alignment horizontal="left"/>
    </xf>
    <xf numFmtId="38" fontId="44" fillId="0" borderId="20" xfId="23" applyNumberFormat="1" applyFont="1" applyFill="1" applyBorder="1" applyAlignment="1">
      <alignment horizontal="center"/>
    </xf>
    <xf numFmtId="189" fontId="44" fillId="0" borderId="20" xfId="42" applyNumberFormat="1" applyFont="1" applyFill="1" applyBorder="1" applyAlignment="1"/>
    <xf numFmtId="189" fontId="44" fillId="0" borderId="24" xfId="42" applyNumberFormat="1" applyFont="1" applyFill="1" applyBorder="1" applyAlignment="1">
      <alignment horizontal="center"/>
    </xf>
    <xf numFmtId="38" fontId="44" fillId="0" borderId="16" xfId="60" applyNumberFormat="1" applyFont="1" applyFill="1" applyBorder="1" applyAlignment="1"/>
    <xf numFmtId="0" fontId="43" fillId="0" borderId="24" xfId="0" quotePrefix="1" applyFont="1" applyBorder="1" applyAlignment="1">
      <alignment horizontal="left"/>
    </xf>
    <xf numFmtId="0" fontId="44" fillId="0" borderId="0" xfId="67" applyFont="1" applyBorder="1" applyAlignment="1">
      <alignment horizontal="left"/>
    </xf>
    <xf numFmtId="0" fontId="44" fillId="0" borderId="0" xfId="67" applyFont="1" applyFill="1" applyBorder="1" applyAlignment="1">
      <alignment horizontal="left"/>
    </xf>
    <xf numFmtId="2" fontId="44" fillId="0" borderId="0" xfId="67" applyNumberFormat="1" applyFont="1" applyFill="1" applyBorder="1" applyAlignment="1"/>
    <xf numFmtId="0" fontId="43" fillId="0" borderId="0" xfId="67" applyFont="1" applyBorder="1" applyAlignment="1">
      <alignment horizontal="left"/>
    </xf>
    <xf numFmtId="0" fontId="48" fillId="0" borderId="0" xfId="67" applyFont="1" applyBorder="1"/>
    <xf numFmtId="0" fontId="48" fillId="0" borderId="0" xfId="42" applyFont="1"/>
    <xf numFmtId="0" fontId="48" fillId="0" borderId="0" xfId="67" applyFont="1"/>
    <xf numFmtId="0" fontId="48" fillId="0" borderId="0" xfId="43" applyFont="1" applyBorder="1" applyAlignment="1">
      <alignment vertical="center"/>
    </xf>
    <xf numFmtId="0" fontId="48" fillId="0" borderId="0" xfId="44" applyFont="1" applyBorder="1"/>
    <xf numFmtId="0" fontId="44" fillId="0" borderId="0" xfId="67" applyFont="1" applyBorder="1"/>
    <xf numFmtId="0" fontId="44" fillId="0" borderId="0" xfId="44" quotePrefix="1" applyFont="1" applyFill="1" applyBorder="1" applyAlignment="1">
      <alignment horizontal="left"/>
    </xf>
    <xf numFmtId="0" fontId="44" fillId="0" borderId="0" xfId="44" applyFont="1" applyFill="1" applyBorder="1" applyAlignment="1"/>
    <xf numFmtId="0" fontId="49" fillId="0" borderId="0" xfId="66" applyFont="1" applyFill="1" applyBorder="1" applyAlignment="1">
      <alignment horizontal="left" vertical="center"/>
    </xf>
    <xf numFmtId="0" fontId="44" fillId="0" borderId="0" xfId="67" applyFont="1" applyBorder="1" applyAlignment="1">
      <alignment vertical="center"/>
    </xf>
    <xf numFmtId="0" fontId="48" fillId="0" borderId="0" xfId="67" applyFont="1" applyFill="1" applyBorder="1" applyAlignment="1"/>
    <xf numFmtId="0" fontId="48" fillId="0" borderId="0" xfId="42" applyFont="1" applyBorder="1"/>
    <xf numFmtId="0" fontId="44" fillId="0" borderId="0" xfId="42" applyFont="1" applyBorder="1"/>
    <xf numFmtId="2" fontId="44" fillId="0" borderId="3" xfId="43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2" fontId="44" fillId="0" borderId="32" xfId="0" applyNumberFormat="1" applyFont="1" applyFill="1" applyBorder="1" applyAlignment="1" applyProtection="1">
      <alignment horizontal="center" vertical="center"/>
      <protection locked="0"/>
    </xf>
    <xf numFmtId="0" fontId="44" fillId="0" borderId="0" xfId="43" applyFont="1" applyAlignment="1">
      <alignment horizontal="center" vertical="center"/>
    </xf>
    <xf numFmtId="0" fontId="10" fillId="0" borderId="7" xfId="68" applyFont="1" applyBorder="1"/>
    <xf numFmtId="9" fontId="36" fillId="0" borderId="8" xfId="68" applyNumberFormat="1" applyFont="1" applyBorder="1" applyAlignment="1">
      <alignment horizontal="center"/>
    </xf>
    <xf numFmtId="9" fontId="38" fillId="6" borderId="8" xfId="68" applyNumberFormat="1" applyFont="1" applyFill="1" applyBorder="1" applyAlignment="1">
      <alignment horizontal="center"/>
    </xf>
    <xf numFmtId="0" fontId="10" fillId="0" borderId="10" xfId="68" applyFont="1" applyBorder="1"/>
    <xf numFmtId="0" fontId="36" fillId="7" borderId="12" xfId="68" applyFont="1" applyFill="1" applyBorder="1" applyAlignment="1">
      <alignment horizontal="center"/>
    </xf>
    <xf numFmtId="0" fontId="36" fillId="7" borderId="13" xfId="68" applyFont="1" applyFill="1" applyBorder="1" applyAlignment="1">
      <alignment horizontal="center"/>
    </xf>
    <xf numFmtId="0" fontId="36" fillId="7" borderId="14" xfId="68" applyFont="1" applyFill="1" applyBorder="1" applyAlignment="1">
      <alignment horizontal="center"/>
    </xf>
    <xf numFmtId="0" fontId="10" fillId="7" borderId="10" xfId="68" applyFont="1" applyFill="1" applyBorder="1"/>
    <xf numFmtId="191" fontId="10" fillId="0" borderId="3" xfId="60" applyNumberFormat="1" applyFont="1" applyBorder="1"/>
    <xf numFmtId="192" fontId="10" fillId="0" borderId="16" xfId="68" applyNumberFormat="1" applyFont="1" applyBorder="1" applyAlignment="1">
      <alignment horizontal="center"/>
    </xf>
    <xf numFmtId="194" fontId="4" fillId="0" borderId="0" xfId="60" applyNumberFormat="1" applyFont="1"/>
    <xf numFmtId="192" fontId="10" fillId="0" borderId="17" xfId="68" applyNumberFormat="1" applyFont="1" applyBorder="1" applyAlignment="1">
      <alignment horizontal="center"/>
    </xf>
    <xf numFmtId="191" fontId="10" fillId="0" borderId="3" xfId="60" applyNumberFormat="1" applyFont="1" applyBorder="1" applyAlignment="1">
      <alignment horizontal="right"/>
    </xf>
    <xf numFmtId="0" fontId="13" fillId="0" borderId="0" xfId="68"/>
    <xf numFmtId="190" fontId="43" fillId="0" borderId="40" xfId="62" applyNumberFormat="1" applyFont="1" applyBorder="1" applyAlignment="1">
      <alignment horizontal="center"/>
    </xf>
    <xf numFmtId="190" fontId="43" fillId="0" borderId="38" xfId="62" applyNumberFormat="1" applyFont="1" applyBorder="1" applyAlignment="1">
      <alignment horizontal="left"/>
    </xf>
    <xf numFmtId="190" fontId="43" fillId="0" borderId="40" xfId="62" applyNumberFormat="1" applyFont="1" applyBorder="1" applyAlignment="1">
      <alignment horizontal="left"/>
    </xf>
    <xf numFmtId="190" fontId="43" fillId="0" borderId="38" xfId="62" applyNumberFormat="1" applyFont="1" applyBorder="1" applyAlignment="1">
      <alignment horizontal="left" vertical="center"/>
    </xf>
    <xf numFmtId="3" fontId="43" fillId="0" borderId="40" xfId="0" applyNumberFormat="1" applyFont="1" applyFill="1" applyBorder="1" applyAlignment="1">
      <alignment horizontal="left"/>
    </xf>
    <xf numFmtId="3" fontId="43" fillId="0" borderId="38" xfId="0" applyNumberFormat="1" applyFont="1" applyFill="1" applyBorder="1" applyAlignment="1">
      <alignment horizontal="left"/>
    </xf>
    <xf numFmtId="3" fontId="55" fillId="0" borderId="35" xfId="0" applyNumberFormat="1" applyFont="1" applyFill="1" applyBorder="1" applyAlignment="1">
      <alignment horizontal="left" vertical="center"/>
    </xf>
    <xf numFmtId="3" fontId="50" fillId="0" borderId="40" xfId="0" applyNumberFormat="1" applyFont="1" applyFill="1" applyBorder="1" applyAlignment="1">
      <alignment horizontal="left"/>
    </xf>
    <xf numFmtId="3" fontId="50" fillId="0" borderId="38" xfId="0" applyNumberFormat="1" applyFont="1" applyFill="1" applyBorder="1" applyAlignment="1">
      <alignment horizontal="left"/>
    </xf>
    <xf numFmtId="0" fontId="57" fillId="0" borderId="29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5" fillId="0" borderId="32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38" fontId="57" fillId="7" borderId="32" xfId="60" applyNumberFormat="1" applyFont="1" applyFill="1" applyBorder="1" applyAlignment="1" applyProtection="1">
      <alignment horizontal="center" vertical="center"/>
    </xf>
    <xf numFmtId="38" fontId="55" fillId="7" borderId="32" xfId="60" applyNumberFormat="1" applyFont="1" applyFill="1" applyBorder="1" applyAlignment="1" applyProtection="1">
      <alignment horizontal="center"/>
    </xf>
    <xf numFmtId="3" fontId="57" fillId="0" borderId="32" xfId="0" applyNumberFormat="1" applyFont="1" applyFill="1" applyBorder="1" applyAlignment="1">
      <alignment horizontal="center" vertical="center"/>
    </xf>
    <xf numFmtId="38" fontId="57" fillId="7" borderId="32" xfId="60" applyNumberFormat="1" applyFont="1" applyFill="1" applyBorder="1" applyAlignment="1" applyProtection="1">
      <alignment horizontal="center"/>
    </xf>
    <xf numFmtId="40" fontId="55" fillId="0" borderId="32" xfId="60" applyFont="1" applyFill="1" applyBorder="1" applyAlignment="1">
      <alignment vertical="center"/>
    </xf>
    <xf numFmtId="40" fontId="55" fillId="0" borderId="32" xfId="60" applyFont="1" applyFill="1" applyBorder="1" applyAlignment="1">
      <alignment horizontal="right" vertical="center"/>
    </xf>
    <xf numFmtId="0" fontId="55" fillId="0" borderId="0" xfId="0" applyFont="1" applyFill="1" applyBorder="1"/>
    <xf numFmtId="0" fontId="55" fillId="0" borderId="0" xfId="0" applyFont="1" applyFill="1"/>
    <xf numFmtId="40" fontId="55" fillId="0" borderId="0" xfId="60" applyFont="1" applyFill="1" applyAlignment="1">
      <alignment horizontal="right"/>
    </xf>
    <xf numFmtId="38" fontId="44" fillId="7" borderId="32" xfId="60" applyNumberFormat="1" applyFont="1" applyFill="1" applyBorder="1" applyAlignment="1" applyProtection="1">
      <alignment horizontal="center" vertical="center"/>
    </xf>
    <xf numFmtId="0" fontId="44" fillId="0" borderId="0" xfId="43" applyFont="1" applyAlignment="1">
      <alignment horizontal="left" vertical="center"/>
    </xf>
    <xf numFmtId="0" fontId="44" fillId="0" borderId="0" xfId="43" applyFont="1" applyAlignment="1">
      <alignment horizontal="center" vertical="center"/>
    </xf>
    <xf numFmtId="0" fontId="60" fillId="0" borderId="0" xfId="43" applyFont="1" applyBorder="1" applyAlignment="1">
      <alignment vertical="center"/>
    </xf>
    <xf numFmtId="0" fontId="60" fillId="0" borderId="0" xfId="44" applyFont="1" applyBorder="1"/>
    <xf numFmtId="0" fontId="60" fillId="0" borderId="0" xfId="43" applyFont="1" applyBorder="1" applyAlignment="1">
      <alignment horizontal="left" vertical="center"/>
    </xf>
    <xf numFmtId="0" fontId="44" fillId="0" borderId="0" xfId="43" applyFont="1" applyBorder="1" applyAlignment="1">
      <alignment vertical="center"/>
    </xf>
    <xf numFmtId="0" fontId="61" fillId="0" borderId="0" xfId="43" applyFont="1" applyBorder="1" applyAlignment="1">
      <alignment vertical="center"/>
    </xf>
    <xf numFmtId="0" fontId="61" fillId="0" borderId="0" xfId="43" applyFont="1" applyAlignment="1">
      <alignment vertical="center"/>
    </xf>
    <xf numFmtId="0" fontId="61" fillId="0" borderId="0" xfId="43" applyFont="1" applyAlignment="1">
      <alignment horizontal="center" vertical="center"/>
    </xf>
    <xf numFmtId="0" fontId="61" fillId="0" borderId="0" xfId="44" applyFont="1" applyBorder="1"/>
    <xf numFmtId="190" fontId="44" fillId="0" borderId="35" xfId="62" applyNumberFormat="1" applyFont="1" applyBorder="1" applyAlignment="1">
      <alignment horizontal="left" vertical="center"/>
    </xf>
    <xf numFmtId="190" fontId="44" fillId="0" borderId="40" xfId="62" applyNumberFormat="1" applyFont="1" applyBorder="1" applyAlignment="1">
      <alignment horizontal="left" vertical="center"/>
    </xf>
    <xf numFmtId="190" fontId="44" fillId="0" borderId="38" xfId="62" applyNumberFormat="1" applyFont="1" applyBorder="1" applyAlignment="1">
      <alignment horizontal="left" vertical="center"/>
    </xf>
    <xf numFmtId="3" fontId="44" fillId="0" borderId="35" xfId="0" applyNumberFormat="1" applyFont="1" applyFill="1" applyBorder="1" applyAlignment="1">
      <alignment horizontal="left" vertical="center"/>
    </xf>
    <xf numFmtId="192" fontId="44" fillId="0" borderId="3" xfId="43" applyNumberFormat="1" applyFont="1" applyBorder="1" applyAlignment="1">
      <alignment horizontal="center" vertical="center"/>
    </xf>
    <xf numFmtId="49" fontId="57" fillId="0" borderId="32" xfId="0" applyNumberFormat="1" applyFont="1" applyFill="1" applyBorder="1" applyAlignment="1">
      <alignment horizontal="center" vertical="center"/>
    </xf>
    <xf numFmtId="49" fontId="57" fillId="0" borderId="29" xfId="60" applyNumberFormat="1" applyFont="1" applyFill="1" applyBorder="1" applyAlignment="1">
      <alignment horizontal="center"/>
    </xf>
    <xf numFmtId="49" fontId="57" fillId="0" borderId="22" xfId="60" applyNumberFormat="1" applyFont="1" applyFill="1" applyBorder="1" applyAlignment="1">
      <alignment horizontal="center"/>
    </xf>
    <xf numFmtId="49" fontId="57" fillId="0" borderId="22" xfId="0" applyNumberFormat="1" applyFont="1" applyFill="1" applyBorder="1" applyAlignment="1">
      <alignment horizontal="center"/>
    </xf>
    <xf numFmtId="49" fontId="57" fillId="0" borderId="32" xfId="0" applyNumberFormat="1" applyFont="1" applyFill="1" applyBorder="1" applyAlignment="1">
      <alignment horizontal="center"/>
    </xf>
    <xf numFmtId="49" fontId="57" fillId="0" borderId="33" xfId="0" applyNumberFormat="1" applyFont="1" applyFill="1" applyBorder="1" applyAlignment="1">
      <alignment horizontal="center"/>
    </xf>
    <xf numFmtId="49" fontId="57" fillId="0" borderId="17" xfId="0" applyNumberFormat="1" applyFont="1" applyFill="1" applyBorder="1" applyAlignment="1">
      <alignment horizontal="center"/>
    </xf>
    <xf numFmtId="49" fontId="57" fillId="0" borderId="8" xfId="0" applyNumberFormat="1" applyFont="1" applyFill="1" applyBorder="1" applyAlignment="1">
      <alignment horizontal="center"/>
    </xf>
    <xf numFmtId="49" fontId="57" fillId="7" borderId="32" xfId="60" applyNumberFormat="1" applyFont="1" applyFill="1" applyBorder="1" applyAlignment="1" applyProtection="1">
      <alignment horizontal="center"/>
    </xf>
    <xf numFmtId="49" fontId="57" fillId="0" borderId="0" xfId="0" applyNumberFormat="1" applyFont="1" applyFill="1" applyAlignment="1">
      <alignment horizontal="center"/>
    </xf>
    <xf numFmtId="38" fontId="43" fillId="0" borderId="32" xfId="60" applyNumberFormat="1" applyFont="1" applyFill="1" applyBorder="1" applyAlignment="1" applyProtection="1">
      <alignment horizontal="center"/>
    </xf>
    <xf numFmtId="38" fontId="43" fillId="7" borderId="32" xfId="60" applyNumberFormat="1" applyFont="1" applyFill="1" applyBorder="1"/>
    <xf numFmtId="49" fontId="43" fillId="0" borderId="32" xfId="0" applyNumberFormat="1" applyFont="1" applyFill="1" applyBorder="1" applyAlignment="1">
      <alignment horizontal="center" vertical="center"/>
    </xf>
    <xf numFmtId="40" fontId="36" fillId="0" borderId="4" xfId="60" applyFont="1" applyBorder="1"/>
    <xf numFmtId="0" fontId="66" fillId="0" borderId="0" xfId="0" applyFont="1" applyBorder="1" applyAlignment="1">
      <alignment horizontal="center"/>
    </xf>
    <xf numFmtId="0" fontId="61" fillId="0" borderId="0" xfId="43" applyFont="1" applyBorder="1" applyAlignment="1">
      <alignment horizontal="center" vertical="center"/>
    </xf>
    <xf numFmtId="0" fontId="60" fillId="0" borderId="0" xfId="43" applyFont="1" applyBorder="1" applyAlignment="1">
      <alignment horizontal="left" vertical="center"/>
    </xf>
    <xf numFmtId="0" fontId="61" fillId="0" borderId="0" xfId="43" applyFont="1" applyBorder="1" applyAlignment="1">
      <alignment horizontal="left" vertical="center"/>
    </xf>
    <xf numFmtId="9" fontId="43" fillId="0" borderId="0" xfId="72" applyFont="1" applyFill="1"/>
    <xf numFmtId="9" fontId="43" fillId="0" borderId="0" xfId="72" applyNumberFormat="1" applyFont="1" applyFill="1"/>
    <xf numFmtId="3" fontId="55" fillId="0" borderId="35" xfId="0" applyNumberFormat="1" applyFont="1" applyFill="1" applyBorder="1" applyAlignment="1">
      <alignment horizontal="left" vertical="center"/>
    </xf>
    <xf numFmtId="49" fontId="44" fillId="7" borderId="32" xfId="60" applyNumberFormat="1" applyFont="1" applyFill="1" applyBorder="1" applyAlignment="1" applyProtection="1">
      <alignment horizontal="center"/>
    </xf>
    <xf numFmtId="40" fontId="44" fillId="0" borderId="32" xfId="60" applyFont="1" applyFill="1" applyBorder="1" applyAlignment="1">
      <alignment horizontal="right" vertical="center"/>
    </xf>
    <xf numFmtId="40" fontId="44" fillId="7" borderId="32" xfId="60" applyNumberFormat="1" applyFont="1" applyFill="1" applyBorder="1" applyAlignment="1" applyProtection="1">
      <alignment horizontal="center"/>
    </xf>
    <xf numFmtId="40" fontId="44" fillId="0" borderId="32" xfId="60" applyFont="1" applyBorder="1" applyAlignment="1">
      <alignment vertical="center"/>
    </xf>
    <xf numFmtId="40" fontId="55" fillId="0" borderId="0" xfId="60" applyFont="1" applyFill="1" applyBorder="1" applyAlignment="1">
      <alignment vertical="center"/>
    </xf>
    <xf numFmtId="40" fontId="55" fillId="0" borderId="33" xfId="60" applyFont="1" applyFill="1" applyBorder="1" applyAlignment="1">
      <alignment vertical="center"/>
    </xf>
    <xf numFmtId="40" fontId="55" fillId="0" borderId="3" xfId="60" applyFont="1" applyFill="1" applyBorder="1" applyAlignment="1">
      <alignment vertical="center"/>
    </xf>
    <xf numFmtId="40" fontId="55" fillId="0" borderId="32" xfId="60" applyFont="1" applyBorder="1" applyAlignment="1">
      <alignment vertical="center"/>
    </xf>
    <xf numFmtId="40" fontId="56" fillId="0" borderId="32" xfId="60" applyFont="1" applyBorder="1" applyAlignment="1">
      <alignment vertical="center"/>
    </xf>
    <xf numFmtId="40" fontId="44" fillId="7" borderId="32" xfId="60" applyFont="1" applyFill="1" applyBorder="1" applyAlignment="1" applyProtection="1">
      <alignment vertical="center"/>
    </xf>
    <xf numFmtId="40" fontId="43" fillId="7" borderId="32" xfId="60" applyFont="1" applyFill="1" applyBorder="1" applyAlignment="1" applyProtection="1"/>
    <xf numFmtId="40" fontId="44" fillId="7" borderId="32" xfId="60" applyFont="1" applyFill="1" applyBorder="1" applyAlignment="1"/>
    <xf numFmtId="40" fontId="44" fillId="7" borderId="32" xfId="60" applyFont="1" applyFill="1" applyBorder="1" applyAlignment="1" applyProtection="1"/>
    <xf numFmtId="40" fontId="55" fillId="0" borderId="0" xfId="60" applyFont="1" applyFill="1" applyAlignment="1">
      <alignment vertical="center"/>
    </xf>
    <xf numFmtId="40" fontId="57" fillId="0" borderId="15" xfId="60" applyFont="1" applyFill="1" applyBorder="1" applyAlignment="1" applyProtection="1">
      <alignment horizontal="right" vertical="center"/>
      <protection locked="0"/>
    </xf>
    <xf numFmtId="40" fontId="57" fillId="0" borderId="3" xfId="60" applyFont="1" applyFill="1" applyBorder="1" applyAlignment="1">
      <alignment horizontal="right"/>
    </xf>
    <xf numFmtId="40" fontId="57" fillId="0" borderId="29" xfId="60" applyFont="1" applyFill="1" applyBorder="1" applyAlignment="1">
      <alignment horizontal="right"/>
    </xf>
    <xf numFmtId="40" fontId="55" fillId="0" borderId="7" xfId="60" applyFont="1" applyFill="1" applyBorder="1" applyAlignment="1">
      <alignment horizontal="right"/>
    </xf>
    <xf numFmtId="40" fontId="57" fillId="0" borderId="33" xfId="60" applyFont="1" applyFill="1" applyBorder="1" applyAlignment="1">
      <alignment horizontal="right"/>
    </xf>
    <xf numFmtId="40" fontId="55" fillId="0" borderId="32" xfId="60" applyFont="1" applyFill="1" applyBorder="1" applyAlignment="1">
      <alignment horizontal="right"/>
    </xf>
    <xf numFmtId="40" fontId="55" fillId="0" borderId="33" xfId="60" applyFont="1" applyFill="1" applyBorder="1" applyAlignment="1">
      <alignment horizontal="right"/>
    </xf>
    <xf numFmtId="40" fontId="55" fillId="0" borderId="3" xfId="60" applyFont="1" applyFill="1" applyBorder="1" applyAlignment="1">
      <alignment horizontal="right"/>
    </xf>
    <xf numFmtId="40" fontId="44" fillId="7" borderId="32" xfId="60" applyFont="1" applyFill="1" applyBorder="1" applyAlignment="1" applyProtection="1">
      <alignment horizontal="right" vertical="center"/>
    </xf>
    <xf numFmtId="40" fontId="57" fillId="0" borderId="32" xfId="60" applyFont="1" applyBorder="1" applyAlignment="1">
      <alignment horizontal="right" vertical="center"/>
    </xf>
    <xf numFmtId="40" fontId="59" fillId="0" borderId="32" xfId="60" applyFont="1" applyBorder="1" applyAlignment="1">
      <alignment horizontal="right" vertical="center"/>
    </xf>
    <xf numFmtId="40" fontId="43" fillId="7" borderId="32" xfId="60" applyFont="1" applyFill="1" applyBorder="1" applyAlignment="1" applyProtection="1">
      <alignment horizontal="right"/>
    </xf>
    <xf numFmtId="40" fontId="44" fillId="7" borderId="32" xfId="60" applyFont="1" applyFill="1" applyBorder="1" applyAlignment="1" applyProtection="1">
      <alignment horizontal="right"/>
    </xf>
    <xf numFmtId="40" fontId="57" fillId="0" borderId="8" xfId="60" applyFont="1" applyFill="1" applyBorder="1" applyAlignment="1">
      <alignment vertical="center"/>
    </xf>
    <xf numFmtId="40" fontId="57" fillId="0" borderId="15" xfId="60" applyFont="1" applyFill="1" applyBorder="1" applyAlignment="1"/>
    <xf numFmtId="40" fontId="57" fillId="0" borderId="29" xfId="60" applyFont="1" applyFill="1" applyBorder="1" applyAlignment="1"/>
    <xf numFmtId="40" fontId="57" fillId="0" borderId="22" xfId="60" applyFont="1" applyFill="1" applyBorder="1" applyAlignment="1"/>
    <xf numFmtId="40" fontId="57" fillId="0" borderId="33" xfId="60" applyFont="1" applyFill="1" applyBorder="1" applyAlignment="1"/>
    <xf numFmtId="40" fontId="57" fillId="0" borderId="32" xfId="60" applyFont="1" applyFill="1" applyBorder="1" applyAlignment="1"/>
    <xf numFmtId="40" fontId="57" fillId="0" borderId="17" xfId="60" applyFont="1" applyFill="1" applyBorder="1" applyAlignment="1"/>
    <xf numFmtId="40" fontId="44" fillId="0" borderId="35" xfId="60" applyFont="1" applyFill="1" applyBorder="1" applyAlignment="1">
      <alignment vertical="center"/>
    </xf>
    <xf numFmtId="40" fontId="55" fillId="0" borderId="0" xfId="60" applyFont="1" applyFill="1" applyAlignment="1"/>
    <xf numFmtId="40" fontId="57" fillId="0" borderId="15" xfId="60" applyFont="1" applyFill="1" applyBorder="1" applyAlignment="1" applyProtection="1">
      <alignment vertical="center"/>
      <protection locked="0"/>
    </xf>
    <xf numFmtId="40" fontId="57" fillId="0" borderId="15" xfId="60" quotePrefix="1" applyFont="1" applyFill="1" applyBorder="1" applyAlignment="1" applyProtection="1">
      <alignment vertical="center"/>
      <protection locked="0"/>
    </xf>
    <xf numFmtId="40" fontId="57" fillId="0" borderId="15" xfId="60" applyFont="1" applyFill="1" applyBorder="1" applyAlignment="1">
      <alignment vertical="center"/>
    </xf>
    <xf numFmtId="40" fontId="57" fillId="0" borderId="3" xfId="60" applyFont="1" applyFill="1" applyBorder="1" applyAlignment="1"/>
    <xf numFmtId="40" fontId="55" fillId="0" borderId="22" xfId="60" applyFont="1" applyFill="1" applyBorder="1" applyAlignment="1"/>
    <xf numFmtId="40" fontId="55" fillId="0" borderId="32" xfId="60" applyFont="1" applyFill="1" applyBorder="1" applyAlignment="1"/>
    <xf numFmtId="40" fontId="55" fillId="0" borderId="34" xfId="60" applyFont="1" applyFill="1" applyBorder="1" applyAlignment="1"/>
    <xf numFmtId="40" fontId="55" fillId="0" borderId="33" xfId="60" applyFont="1" applyFill="1" applyBorder="1" applyAlignment="1"/>
    <xf numFmtId="40" fontId="55" fillId="0" borderId="3" xfId="60" applyFont="1" applyFill="1" applyBorder="1" applyAlignment="1"/>
    <xf numFmtId="40" fontId="55" fillId="0" borderId="24" xfId="60" applyFont="1" applyFill="1" applyBorder="1" applyAlignment="1"/>
    <xf numFmtId="40" fontId="57" fillId="0" borderId="32" xfId="60" applyFont="1" applyBorder="1" applyAlignment="1">
      <alignment vertical="center"/>
    </xf>
    <xf numFmtId="40" fontId="59" fillId="0" borderId="32" xfId="60" applyFont="1" applyBorder="1" applyAlignment="1">
      <alignment vertical="center"/>
    </xf>
    <xf numFmtId="40" fontId="59" fillId="0" borderId="35" xfId="60" applyFont="1" applyBorder="1" applyAlignment="1">
      <alignment vertical="center"/>
    </xf>
    <xf numFmtId="38" fontId="45" fillId="7" borderId="38" xfId="60" applyNumberFormat="1" applyFont="1" applyFill="1" applyBorder="1" applyAlignment="1" applyProtection="1">
      <alignment horizontal="left" vertical="center"/>
    </xf>
    <xf numFmtId="192" fontId="10" fillId="0" borderId="21" xfId="68" applyNumberFormat="1" applyFont="1" applyBorder="1" applyAlignment="1">
      <alignment horizontal="center"/>
    </xf>
    <xf numFmtId="3" fontId="43" fillId="0" borderId="35" xfId="0" applyNumberFormat="1" applyFont="1" applyFill="1" applyBorder="1" applyAlignment="1">
      <alignment horizontal="left" vertical="center"/>
    </xf>
    <xf numFmtId="38" fontId="45" fillId="7" borderId="35" xfId="60" applyNumberFormat="1" applyFont="1" applyFill="1" applyBorder="1" applyAlignment="1" applyProtection="1">
      <alignment horizontal="left" vertical="center"/>
    </xf>
    <xf numFmtId="38" fontId="45" fillId="7" borderId="38" xfId="60" applyNumberFormat="1" applyFont="1" applyFill="1" applyBorder="1" applyAlignment="1" applyProtection="1">
      <alignment horizontal="left" vertical="center"/>
    </xf>
    <xf numFmtId="38" fontId="69" fillId="7" borderId="38" xfId="60" applyNumberFormat="1" applyFont="1" applyFill="1" applyBorder="1" applyAlignment="1" applyProtection="1">
      <alignment horizontal="left" vertical="center"/>
    </xf>
    <xf numFmtId="38" fontId="49" fillId="7" borderId="35" xfId="60" applyNumberFormat="1" applyFont="1" applyFill="1" applyBorder="1" applyAlignment="1" applyProtection="1">
      <alignment horizontal="left" vertical="center"/>
    </xf>
    <xf numFmtId="38" fontId="69" fillId="7" borderId="35" xfId="60" applyNumberFormat="1" applyFont="1" applyFill="1" applyBorder="1" applyAlignment="1" applyProtection="1">
      <alignment horizontal="left" vertical="center"/>
    </xf>
    <xf numFmtId="38" fontId="49" fillId="7" borderId="35" xfId="60" applyNumberFormat="1" applyFont="1" applyFill="1" applyBorder="1" applyAlignment="1" applyProtection="1">
      <alignment horizontal="left" vertical="center"/>
    </xf>
    <xf numFmtId="38" fontId="42" fillId="0" borderId="32" xfId="60" applyNumberFormat="1" applyFont="1" applyFill="1" applyBorder="1" applyAlignment="1" applyProtection="1">
      <alignment horizontal="center"/>
    </xf>
    <xf numFmtId="38" fontId="42" fillId="7" borderId="35" xfId="60" applyNumberFormat="1" applyFont="1" applyFill="1" applyBorder="1" applyAlignment="1" applyProtection="1">
      <alignment horizontal="left"/>
    </xf>
    <xf numFmtId="38" fontId="42" fillId="7" borderId="38" xfId="60" applyNumberFormat="1" applyFont="1" applyFill="1" applyBorder="1" applyAlignment="1" applyProtection="1">
      <alignment horizontal="left"/>
    </xf>
    <xf numFmtId="3" fontId="42" fillId="0" borderId="35" xfId="0" applyNumberFormat="1" applyFont="1" applyFill="1" applyBorder="1" applyAlignment="1">
      <alignment horizontal="left" vertical="center"/>
    </xf>
    <xf numFmtId="38" fontId="60" fillId="7" borderId="35" xfId="60" applyNumberFormat="1" applyFont="1" applyFill="1" applyBorder="1" applyAlignment="1" applyProtection="1">
      <alignment horizontal="left"/>
    </xf>
    <xf numFmtId="38" fontId="46" fillId="7" borderId="35" xfId="60" applyNumberFormat="1" applyFont="1" applyFill="1" applyBorder="1" applyAlignment="1" applyProtection="1">
      <alignment horizontal="left" vertical="center"/>
    </xf>
    <xf numFmtId="38" fontId="69" fillId="7" borderId="35" xfId="60" applyNumberFormat="1" applyFont="1" applyFill="1" applyBorder="1" applyAlignment="1" applyProtection="1">
      <alignment horizontal="left" vertical="center"/>
    </xf>
    <xf numFmtId="38" fontId="69" fillId="7" borderId="38" xfId="60" applyNumberFormat="1" applyFont="1" applyFill="1" applyBorder="1" applyAlignment="1" applyProtection="1">
      <alignment horizontal="left" vertical="center"/>
    </xf>
    <xf numFmtId="38" fontId="42" fillId="7" borderId="38" xfId="60" applyNumberFormat="1" applyFont="1" applyFill="1" applyBorder="1" applyAlignment="1" applyProtection="1">
      <alignment horizontal="left"/>
    </xf>
    <xf numFmtId="38" fontId="49" fillId="7" borderId="35" xfId="60" applyNumberFormat="1" applyFont="1" applyFill="1" applyBorder="1" applyAlignment="1" applyProtection="1">
      <alignment horizontal="left" vertical="center"/>
    </xf>
    <xf numFmtId="3" fontId="43" fillId="0" borderId="33" xfId="0" applyNumberFormat="1" applyFont="1" applyFill="1" applyBorder="1" applyAlignment="1">
      <alignment horizontal="center" vertical="center"/>
    </xf>
    <xf numFmtId="3" fontId="57" fillId="0" borderId="33" xfId="0" applyNumberFormat="1" applyFont="1" applyFill="1" applyBorder="1" applyAlignment="1">
      <alignment horizontal="center" vertical="center"/>
    </xf>
    <xf numFmtId="40" fontId="55" fillId="0" borderId="33" xfId="60" applyFont="1" applyFill="1" applyBorder="1" applyAlignment="1">
      <alignment horizontal="right" vertical="center"/>
    </xf>
    <xf numFmtId="49" fontId="57" fillId="0" borderId="33" xfId="0" applyNumberFormat="1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/>
    </xf>
    <xf numFmtId="0" fontId="55" fillId="0" borderId="25" xfId="0" applyFont="1" applyFill="1" applyBorder="1" applyAlignment="1">
      <alignment horizontal="center"/>
    </xf>
    <xf numFmtId="40" fontId="55" fillId="0" borderId="25" xfId="60" applyFont="1" applyFill="1" applyBorder="1" applyAlignment="1">
      <alignment vertical="center"/>
    </xf>
    <xf numFmtId="40" fontId="55" fillId="0" borderId="25" xfId="60" applyFont="1" applyFill="1" applyBorder="1" applyAlignment="1">
      <alignment horizontal="right"/>
    </xf>
    <xf numFmtId="40" fontId="55" fillId="0" borderId="25" xfId="60" applyFont="1" applyFill="1" applyBorder="1" applyAlignment="1"/>
    <xf numFmtId="40" fontId="55" fillId="0" borderId="45" xfId="60" applyFont="1" applyFill="1" applyBorder="1" applyAlignment="1"/>
    <xf numFmtId="40" fontId="57" fillId="0" borderId="46" xfId="60" applyFont="1" applyFill="1" applyBorder="1" applyAlignment="1"/>
    <xf numFmtId="49" fontId="57" fillId="0" borderId="46" xfId="0" applyNumberFormat="1" applyFont="1" applyFill="1" applyBorder="1" applyAlignment="1">
      <alignment horizontal="center"/>
    </xf>
    <xf numFmtId="38" fontId="46" fillId="7" borderId="35" xfId="60" applyNumberFormat="1" applyFont="1" applyFill="1" applyBorder="1" applyAlignment="1" applyProtection="1">
      <alignment horizontal="left" vertical="center"/>
    </xf>
    <xf numFmtId="38" fontId="46" fillId="7" borderId="38" xfId="60" applyNumberFormat="1" applyFont="1" applyFill="1" applyBorder="1" applyAlignment="1" applyProtection="1">
      <alignment horizontal="left" vertical="center"/>
    </xf>
    <xf numFmtId="38" fontId="69" fillId="7" borderId="35" xfId="60" applyNumberFormat="1" applyFont="1" applyFill="1" applyBorder="1" applyAlignment="1" applyProtection="1">
      <alignment horizontal="left" vertical="center"/>
    </xf>
    <xf numFmtId="38" fontId="69" fillId="7" borderId="38" xfId="60" applyNumberFormat="1" applyFont="1" applyFill="1" applyBorder="1" applyAlignment="1" applyProtection="1">
      <alignment horizontal="left" vertical="center"/>
    </xf>
    <xf numFmtId="3" fontId="60" fillId="0" borderId="35" xfId="0" applyNumberFormat="1" applyFont="1" applyFill="1" applyBorder="1" applyAlignment="1">
      <alignment horizontal="left" vertical="center"/>
    </xf>
    <xf numFmtId="38" fontId="44" fillId="7" borderId="35" xfId="60" applyNumberFormat="1" applyFont="1" applyFill="1" applyBorder="1" applyAlignment="1" applyProtection="1">
      <alignment horizontal="left"/>
    </xf>
    <xf numFmtId="38" fontId="44" fillId="7" borderId="38" xfId="60" applyNumberFormat="1" applyFont="1" applyFill="1" applyBorder="1" applyAlignment="1" applyProtection="1">
      <alignment horizontal="left"/>
    </xf>
    <xf numFmtId="3" fontId="44" fillId="0" borderId="38" xfId="0" applyNumberFormat="1" applyFont="1" applyFill="1" applyBorder="1" applyAlignment="1">
      <alignment horizontal="left" vertical="center"/>
    </xf>
    <xf numFmtId="38" fontId="49" fillId="7" borderId="35" xfId="60" applyNumberFormat="1" applyFont="1" applyFill="1" applyBorder="1" applyAlignment="1" applyProtection="1">
      <alignment horizontal="left" vertical="center"/>
    </xf>
    <xf numFmtId="38" fontId="49" fillId="7" borderId="38" xfId="60" applyNumberFormat="1" applyFont="1" applyFill="1" applyBorder="1" applyAlignment="1" applyProtection="1">
      <alignment horizontal="left" vertical="center"/>
    </xf>
    <xf numFmtId="3" fontId="57" fillId="0" borderId="41" xfId="0" applyNumberFormat="1" applyFont="1" applyFill="1" applyBorder="1" applyAlignment="1">
      <alignment horizontal="left" vertical="center"/>
    </xf>
    <xf numFmtId="3" fontId="57" fillId="0" borderId="39" xfId="0" applyNumberFormat="1" applyFont="1" applyFill="1" applyBorder="1" applyAlignment="1">
      <alignment horizontal="left" vertical="center"/>
    </xf>
    <xf numFmtId="38" fontId="69" fillId="7" borderId="38" xfId="60" applyNumberFormat="1" applyFont="1" applyFill="1" applyBorder="1" applyAlignment="1" applyProtection="1">
      <alignment horizontal="left" vertical="center"/>
    </xf>
    <xf numFmtId="38" fontId="46" fillId="7" borderId="35" xfId="60" applyNumberFormat="1" applyFont="1" applyFill="1" applyBorder="1" applyAlignment="1" applyProtection="1">
      <alignment horizontal="left" vertical="center"/>
    </xf>
    <xf numFmtId="3" fontId="44" fillId="0" borderId="35" xfId="0" applyNumberFormat="1" applyFont="1" applyFill="1" applyBorder="1" applyAlignment="1">
      <alignment horizontal="left" vertical="center"/>
    </xf>
    <xf numFmtId="3" fontId="44" fillId="0" borderId="38" xfId="0" applyNumberFormat="1" applyFont="1" applyFill="1" applyBorder="1" applyAlignment="1">
      <alignment horizontal="left" vertical="center"/>
    </xf>
    <xf numFmtId="49" fontId="71" fillId="7" borderId="32" xfId="60" applyNumberFormat="1" applyFont="1" applyFill="1" applyBorder="1" applyAlignment="1" applyProtection="1">
      <alignment horizontal="center"/>
    </xf>
    <xf numFmtId="0" fontId="61" fillId="0" borderId="0" xfId="43" applyFont="1" applyBorder="1" applyAlignment="1">
      <alignment horizontal="left" vertical="center"/>
    </xf>
    <xf numFmtId="0" fontId="44" fillId="0" borderId="0" xfId="42" applyFont="1" applyBorder="1" applyAlignment="1">
      <alignment horizontal="left"/>
    </xf>
    <xf numFmtId="0" fontId="44" fillId="0" borderId="0" xfId="42" applyFont="1" applyBorder="1" applyAlignment="1">
      <alignment horizontal="left"/>
    </xf>
    <xf numFmtId="0" fontId="44" fillId="0" borderId="0" xfId="43" applyFont="1" applyBorder="1" applyAlignment="1">
      <alignment horizontal="left" vertical="center"/>
    </xf>
    <xf numFmtId="0" fontId="48" fillId="0" borderId="0" xfId="43" applyFont="1" applyBorder="1" applyAlignment="1">
      <alignment horizontal="left" vertical="center"/>
    </xf>
    <xf numFmtId="190" fontId="44" fillId="0" borderId="43" xfId="62" applyNumberFormat="1" applyFont="1" applyBorder="1" applyAlignment="1">
      <alignment horizontal="left" vertical="center"/>
    </xf>
    <xf numFmtId="190" fontId="44" fillId="0" borderId="42" xfId="62" applyNumberFormat="1" applyFont="1" applyBorder="1" applyAlignment="1">
      <alignment horizontal="left" vertical="center"/>
    </xf>
    <xf numFmtId="190" fontId="44" fillId="0" borderId="44" xfId="62" applyNumberFormat="1" applyFont="1" applyBorder="1" applyAlignment="1">
      <alignment horizontal="left" vertical="center"/>
    </xf>
    <xf numFmtId="0" fontId="61" fillId="0" borderId="0" xfId="43" applyFont="1" applyBorder="1" applyAlignment="1">
      <alignment horizontal="center" vertical="center"/>
    </xf>
    <xf numFmtId="0" fontId="61" fillId="0" borderId="0" xfId="43" applyFont="1" applyBorder="1" applyAlignment="1">
      <alignment horizontal="left" vertical="center"/>
    </xf>
    <xf numFmtId="3" fontId="44" fillId="0" borderId="35" xfId="0" applyNumberFormat="1" applyFont="1" applyFill="1" applyBorder="1" applyAlignment="1">
      <alignment horizontal="left"/>
    </xf>
    <xf numFmtId="3" fontId="44" fillId="0" borderId="40" xfId="0" applyNumberFormat="1" applyFont="1" applyFill="1" applyBorder="1" applyAlignment="1">
      <alignment horizontal="left"/>
    </xf>
    <xf numFmtId="3" fontId="44" fillId="0" borderId="38" xfId="0" applyNumberFormat="1" applyFont="1" applyFill="1" applyBorder="1" applyAlignment="1">
      <alignment horizontal="left"/>
    </xf>
    <xf numFmtId="0" fontId="44" fillId="0" borderId="2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38" fontId="52" fillId="0" borderId="19" xfId="60" applyNumberFormat="1" applyFont="1" applyFill="1" applyBorder="1" applyAlignment="1">
      <alignment horizontal="center"/>
    </xf>
    <xf numFmtId="38" fontId="52" fillId="0" borderId="20" xfId="60" applyNumberFormat="1" applyFont="1" applyFill="1" applyBorder="1" applyAlignment="1">
      <alignment horizontal="center"/>
    </xf>
    <xf numFmtId="38" fontId="52" fillId="0" borderId="21" xfId="60" applyNumberFormat="1" applyFont="1" applyFill="1" applyBorder="1" applyAlignment="1">
      <alignment horizontal="center"/>
    </xf>
    <xf numFmtId="0" fontId="42" fillId="0" borderId="0" xfId="43" applyFont="1" applyAlignment="1">
      <alignment horizontal="center" vertical="center"/>
    </xf>
    <xf numFmtId="0" fontId="43" fillId="0" borderId="11" xfId="66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vertical="center"/>
    </xf>
    <xf numFmtId="0" fontId="43" fillId="0" borderId="31" xfId="66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vertical="center"/>
    </xf>
    <xf numFmtId="0" fontId="48" fillId="0" borderId="28" xfId="0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0" fontId="48" fillId="0" borderId="20" xfId="0" applyFont="1" applyFill="1" applyBorder="1" applyAlignment="1">
      <alignment vertical="center"/>
    </xf>
    <xf numFmtId="0" fontId="48" fillId="0" borderId="21" xfId="0" applyFont="1" applyFill="1" applyBorder="1" applyAlignment="1">
      <alignment vertical="center"/>
    </xf>
    <xf numFmtId="0" fontId="43" fillId="0" borderId="24" xfId="66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vertical="center"/>
    </xf>
    <xf numFmtId="0" fontId="44" fillId="0" borderId="43" xfId="43" applyFont="1" applyBorder="1" applyAlignment="1">
      <alignment horizontal="left" vertical="center"/>
    </xf>
    <xf numFmtId="0" fontId="44" fillId="0" borderId="42" xfId="43" applyFont="1" applyBorder="1" applyAlignment="1">
      <alignment horizontal="left" vertical="center"/>
    </xf>
    <xf numFmtId="0" fontId="44" fillId="0" borderId="44" xfId="43" applyFont="1" applyBorder="1" applyAlignment="1">
      <alignment horizontal="left" vertical="center"/>
    </xf>
    <xf numFmtId="0" fontId="44" fillId="0" borderId="35" xfId="43" applyFont="1" applyBorder="1" applyAlignment="1">
      <alignment horizontal="left" vertical="center"/>
    </xf>
    <xf numFmtId="0" fontId="44" fillId="0" borderId="40" xfId="43" applyFont="1" applyBorder="1" applyAlignment="1">
      <alignment horizontal="left" vertical="center"/>
    </xf>
    <xf numFmtId="0" fontId="44" fillId="0" borderId="38" xfId="43" applyFont="1" applyBorder="1" applyAlignment="1">
      <alignment horizontal="left" vertical="center"/>
    </xf>
    <xf numFmtId="0" fontId="44" fillId="0" borderId="45" xfId="43" applyFont="1" applyFill="1" applyBorder="1" applyAlignment="1">
      <alignment horizontal="right" vertical="center"/>
    </xf>
    <xf numFmtId="0" fontId="44" fillId="0" borderId="26" xfId="43" applyFont="1" applyFill="1" applyBorder="1" applyAlignment="1">
      <alignment horizontal="right" vertical="center"/>
    </xf>
    <xf numFmtId="0" fontId="44" fillId="0" borderId="46" xfId="43" applyFont="1" applyFill="1" applyBorder="1" applyAlignment="1">
      <alignment horizontal="right" vertical="center"/>
    </xf>
    <xf numFmtId="0" fontId="44" fillId="0" borderId="0" xfId="43" applyFont="1" applyAlignment="1">
      <alignment horizontal="left" vertical="center"/>
    </xf>
    <xf numFmtId="0" fontId="60" fillId="0" borderId="0" xfId="43" applyFont="1" applyBorder="1" applyAlignment="1">
      <alignment horizontal="center" vertical="center"/>
    </xf>
    <xf numFmtId="0" fontId="60" fillId="0" borderId="0" xfId="43" applyFont="1" applyBorder="1" applyAlignment="1">
      <alignment horizontal="left" vertical="center"/>
    </xf>
    <xf numFmtId="0" fontId="44" fillId="0" borderId="2" xfId="43" applyFont="1" applyBorder="1" applyAlignment="1">
      <alignment horizontal="center" vertical="center"/>
    </xf>
    <xf numFmtId="0" fontId="44" fillId="0" borderId="20" xfId="43" applyFont="1" applyBorder="1" applyAlignment="1">
      <alignment horizontal="center" vertical="center"/>
    </xf>
    <xf numFmtId="0" fontId="44" fillId="0" borderId="24" xfId="43" applyFont="1" applyBorder="1" applyAlignment="1">
      <alignment horizontal="center" vertical="center"/>
    </xf>
    <xf numFmtId="0" fontId="44" fillId="0" borderId="17" xfId="43" applyFont="1" applyBorder="1" applyAlignment="1">
      <alignment horizontal="center" vertical="center"/>
    </xf>
    <xf numFmtId="0" fontId="47" fillId="0" borderId="24" xfId="43" applyFont="1" applyBorder="1" applyAlignment="1">
      <alignment horizontal="center" vertical="center"/>
    </xf>
    <xf numFmtId="0" fontId="47" fillId="0" borderId="2" xfId="43" applyFont="1" applyBorder="1" applyAlignment="1">
      <alignment horizontal="center" vertical="center"/>
    </xf>
    <xf numFmtId="0" fontId="47" fillId="0" borderId="17" xfId="43" applyFont="1" applyBorder="1" applyAlignment="1">
      <alignment horizontal="center" vertical="center"/>
    </xf>
    <xf numFmtId="0" fontId="44" fillId="0" borderId="24" xfId="43" applyFont="1" applyBorder="1" applyAlignment="1">
      <alignment horizontal="left" vertical="center"/>
    </xf>
    <xf numFmtId="0" fontId="44" fillId="0" borderId="2" xfId="43" applyFont="1" applyBorder="1" applyAlignment="1">
      <alignment horizontal="left" vertical="center"/>
    </xf>
    <xf numFmtId="0" fontId="44" fillId="0" borderId="19" xfId="43" applyFont="1" applyBorder="1" applyAlignment="1">
      <alignment horizontal="left" vertical="center"/>
    </xf>
    <xf numFmtId="0" fontId="44" fillId="0" borderId="20" xfId="43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24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 wrapText="1"/>
    </xf>
    <xf numFmtId="0" fontId="43" fillId="0" borderId="11" xfId="43" applyFont="1" applyBorder="1" applyAlignment="1">
      <alignment horizontal="center" vertical="center"/>
    </xf>
    <xf numFmtId="0" fontId="43" fillId="0" borderId="15" xfId="43" applyFont="1" applyBorder="1" applyAlignment="1">
      <alignment horizontal="center" vertical="center"/>
    </xf>
    <xf numFmtId="0" fontId="43" fillId="0" borderId="31" xfId="43" applyFont="1" applyBorder="1" applyAlignment="1">
      <alignment horizontal="center" vertical="center"/>
    </xf>
    <xf numFmtId="0" fontId="43" fillId="0" borderId="28" xfId="43" applyFont="1" applyBorder="1" applyAlignment="1">
      <alignment horizontal="center" vertical="center"/>
    </xf>
    <xf numFmtId="0" fontId="43" fillId="0" borderId="19" xfId="43" applyFont="1" applyBorder="1" applyAlignment="1">
      <alignment horizontal="center" vertical="center"/>
    </xf>
    <xf numFmtId="0" fontId="43" fillId="0" borderId="21" xfId="43" applyFont="1" applyBorder="1" applyAlignment="1">
      <alignment horizontal="center" vertical="center"/>
    </xf>
    <xf numFmtId="0" fontId="53" fillId="0" borderId="17" xfId="0" applyFont="1" applyBorder="1" applyAlignment="1">
      <alignment horizontal="left" vertical="center"/>
    </xf>
    <xf numFmtId="0" fontId="53" fillId="0" borderId="47" xfId="0" applyFont="1" applyBorder="1" applyAlignment="1">
      <alignment horizontal="right" vertical="center"/>
    </xf>
    <xf numFmtId="0" fontId="43" fillId="0" borderId="3" xfId="43" applyFont="1" applyBorder="1" applyAlignment="1">
      <alignment horizontal="center" vertical="center"/>
    </xf>
    <xf numFmtId="40" fontId="44" fillId="0" borderId="24" xfId="60" applyFont="1" applyBorder="1" applyAlignment="1">
      <alignment horizontal="center" vertical="center"/>
    </xf>
    <xf numFmtId="40" fontId="44" fillId="0" borderId="17" xfId="60" applyFont="1" applyBorder="1" applyAlignment="1">
      <alignment horizontal="center" vertical="center"/>
    </xf>
    <xf numFmtId="40" fontId="44" fillId="0" borderId="24" xfId="43" applyNumberFormat="1" applyFont="1" applyBorder="1" applyAlignment="1">
      <alignment horizontal="center" vertical="center"/>
    </xf>
    <xf numFmtId="38" fontId="46" fillId="7" borderId="35" xfId="60" applyNumberFormat="1" applyFont="1" applyFill="1" applyBorder="1" applyAlignment="1" applyProtection="1">
      <alignment horizontal="left" vertical="center"/>
    </xf>
    <xf numFmtId="38" fontId="46" fillId="7" borderId="38" xfId="60" applyNumberFormat="1" applyFont="1" applyFill="1" applyBorder="1" applyAlignment="1" applyProtection="1">
      <alignment horizontal="left" vertical="center"/>
    </xf>
    <xf numFmtId="38" fontId="57" fillId="0" borderId="35" xfId="60" applyNumberFormat="1" applyFont="1" applyFill="1" applyBorder="1" applyAlignment="1" applyProtection="1">
      <alignment horizontal="left"/>
    </xf>
    <xf numFmtId="38" fontId="57" fillId="0" borderId="38" xfId="60" applyNumberFormat="1" applyFont="1" applyFill="1" applyBorder="1" applyAlignment="1" applyProtection="1">
      <alignment horizontal="left"/>
    </xf>
    <xf numFmtId="38" fontId="57" fillId="0" borderId="35" xfId="60" applyNumberFormat="1" applyFont="1" applyFill="1" applyBorder="1" applyAlignment="1" applyProtection="1">
      <alignment horizontal="center"/>
    </xf>
    <xf numFmtId="38" fontId="57" fillId="0" borderId="38" xfId="60" applyNumberFormat="1" applyFont="1" applyFill="1" applyBorder="1" applyAlignment="1" applyProtection="1">
      <alignment horizontal="center"/>
    </xf>
    <xf numFmtId="38" fontId="69" fillId="7" borderId="35" xfId="60" applyNumberFormat="1" applyFont="1" applyFill="1" applyBorder="1" applyAlignment="1" applyProtection="1">
      <alignment horizontal="left" vertical="center"/>
    </xf>
    <xf numFmtId="38" fontId="69" fillId="7" borderId="38" xfId="60" applyNumberFormat="1" applyFont="1" applyFill="1" applyBorder="1" applyAlignment="1" applyProtection="1">
      <alignment horizontal="left" vertical="center"/>
    </xf>
    <xf numFmtId="3" fontId="44" fillId="0" borderId="35" xfId="0" applyNumberFormat="1" applyFont="1" applyFill="1" applyBorder="1" applyAlignment="1">
      <alignment horizontal="left" vertical="center"/>
    </xf>
    <xf numFmtId="3" fontId="44" fillId="0" borderId="38" xfId="0" applyNumberFormat="1" applyFont="1" applyFill="1" applyBorder="1" applyAlignment="1">
      <alignment horizontal="left" vertical="center"/>
    </xf>
    <xf numFmtId="38" fontId="42" fillId="7" borderId="35" xfId="60" applyNumberFormat="1" applyFont="1" applyFill="1" applyBorder="1" applyAlignment="1" applyProtection="1">
      <alignment horizontal="left"/>
    </xf>
    <xf numFmtId="38" fontId="42" fillId="7" borderId="38" xfId="60" applyNumberFormat="1" applyFont="1" applyFill="1" applyBorder="1" applyAlignment="1" applyProtection="1">
      <alignment horizontal="left"/>
    </xf>
    <xf numFmtId="38" fontId="70" fillId="7" borderId="43" xfId="60" applyNumberFormat="1" applyFont="1" applyFill="1" applyBorder="1" applyAlignment="1" applyProtection="1">
      <alignment horizontal="left"/>
    </xf>
    <xf numFmtId="38" fontId="70" fillId="7" borderId="44" xfId="60" applyNumberFormat="1" applyFont="1" applyFill="1" applyBorder="1" applyAlignment="1" applyProtection="1">
      <alignment horizontal="left"/>
    </xf>
    <xf numFmtId="38" fontId="57" fillId="7" borderId="35" xfId="60" applyNumberFormat="1" applyFont="1" applyFill="1" applyBorder="1" applyAlignment="1" applyProtection="1">
      <alignment horizontal="center"/>
    </xf>
    <xf numFmtId="38" fontId="57" fillId="7" borderId="38" xfId="60" applyNumberFormat="1" applyFont="1" applyFill="1" applyBorder="1" applyAlignment="1" applyProtection="1">
      <alignment horizontal="center"/>
    </xf>
    <xf numFmtId="0" fontId="44" fillId="0" borderId="37" xfId="0" applyFont="1" applyFill="1" applyBorder="1" applyAlignment="1">
      <alignment horizontal="left" vertical="center"/>
    </xf>
    <xf numFmtId="0" fontId="44" fillId="0" borderId="36" xfId="0" applyFont="1" applyFill="1" applyBorder="1" applyAlignment="1">
      <alignment horizontal="left" vertical="center"/>
    </xf>
    <xf numFmtId="0" fontId="44" fillId="0" borderId="35" xfId="0" applyFont="1" applyFill="1" applyBorder="1" applyAlignment="1">
      <alignment horizontal="left" vertical="center"/>
    </xf>
    <xf numFmtId="0" fontId="44" fillId="0" borderId="38" xfId="0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center"/>
    </xf>
    <xf numFmtId="0" fontId="55" fillId="0" borderId="38" xfId="0" applyFont="1" applyFill="1" applyBorder="1" applyAlignment="1">
      <alignment horizontal="center"/>
    </xf>
    <xf numFmtId="0" fontId="57" fillId="0" borderId="24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0" fontId="55" fillId="0" borderId="37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45" fillId="0" borderId="3" xfId="0" applyFont="1" applyBorder="1" applyAlignment="1">
      <alignment horizontal="left" vertical="center"/>
    </xf>
    <xf numFmtId="0" fontId="45" fillId="0" borderId="48" xfId="0" applyFont="1" applyBorder="1" applyAlignment="1">
      <alignment horizontal="right" vertical="center"/>
    </xf>
    <xf numFmtId="0" fontId="45" fillId="0" borderId="47" xfId="0" applyFont="1" applyBorder="1" applyAlignment="1">
      <alignment horizontal="right" vertical="center"/>
    </xf>
    <xf numFmtId="0" fontId="45" fillId="0" borderId="49" xfId="0" applyFont="1" applyBorder="1" applyAlignment="1">
      <alignment horizontal="right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40" fontId="57" fillId="0" borderId="12" xfId="60" applyFont="1" applyFill="1" applyBorder="1" applyAlignment="1">
      <alignment horizontal="center" vertical="center"/>
    </xf>
    <xf numFmtId="40" fontId="57" fillId="0" borderId="15" xfId="60" applyFont="1" applyFill="1" applyBorder="1" applyAlignment="1">
      <alignment horizontal="center" vertical="center"/>
    </xf>
    <xf numFmtId="49" fontId="57" fillId="0" borderId="34" xfId="0" applyNumberFormat="1" applyFont="1" applyFill="1" applyBorder="1" applyAlignment="1">
      <alignment horizontal="center" vertical="center"/>
    </xf>
    <xf numFmtId="49" fontId="57" fillId="0" borderId="15" xfId="0" applyNumberFormat="1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left"/>
    </xf>
    <xf numFmtId="0" fontId="58" fillId="0" borderId="44" xfId="0" applyFont="1" applyFill="1" applyBorder="1" applyAlignment="1">
      <alignment horizontal="left"/>
    </xf>
    <xf numFmtId="0" fontId="49" fillId="0" borderId="3" xfId="0" applyFont="1" applyBorder="1" applyAlignment="1">
      <alignment horizontal="center" vertical="center"/>
    </xf>
    <xf numFmtId="38" fontId="44" fillId="7" borderId="35" xfId="60" applyNumberFormat="1" applyFont="1" applyFill="1" applyBorder="1" applyAlignment="1" applyProtection="1">
      <alignment horizontal="left"/>
    </xf>
    <xf numFmtId="38" fontId="44" fillId="7" borderId="38" xfId="60" applyNumberFormat="1" applyFont="1" applyFill="1" applyBorder="1" applyAlignment="1" applyProtection="1">
      <alignment horizontal="left"/>
    </xf>
    <xf numFmtId="0" fontId="58" fillId="0" borderId="35" xfId="0" applyFont="1" applyFill="1" applyBorder="1" applyAlignment="1">
      <alignment horizontal="left"/>
    </xf>
    <xf numFmtId="0" fontId="58" fillId="0" borderId="38" xfId="0" applyFont="1" applyFill="1" applyBorder="1" applyAlignment="1">
      <alignment horizontal="left"/>
    </xf>
    <xf numFmtId="0" fontId="57" fillId="0" borderId="45" xfId="0" applyFont="1" applyFill="1" applyBorder="1" applyAlignment="1">
      <alignment horizontal="center"/>
    </xf>
    <xf numFmtId="0" fontId="57" fillId="0" borderId="46" xfId="0" applyFont="1" applyFill="1" applyBorder="1" applyAlignment="1">
      <alignment horizontal="center"/>
    </xf>
    <xf numFmtId="38" fontId="57" fillId="0" borderId="37" xfId="60" applyNumberFormat="1" applyFont="1" applyFill="1" applyBorder="1" applyAlignment="1" applyProtection="1">
      <alignment horizontal="left"/>
    </xf>
    <xf numFmtId="38" fontId="57" fillId="0" borderId="36" xfId="60" applyNumberFormat="1" applyFont="1" applyFill="1" applyBorder="1" applyAlignment="1" applyProtection="1">
      <alignment horizontal="left"/>
    </xf>
    <xf numFmtId="40" fontId="35" fillId="7" borderId="50" xfId="60" applyFont="1" applyFill="1" applyBorder="1" applyAlignment="1">
      <alignment horizontal="center"/>
    </xf>
    <xf numFmtId="40" fontId="35" fillId="7" borderId="1" xfId="60" applyFont="1" applyFill="1" applyBorder="1" applyAlignment="1">
      <alignment horizontal="center"/>
    </xf>
    <xf numFmtId="0" fontId="26" fillId="7" borderId="50" xfId="68" applyFont="1" applyFill="1" applyBorder="1" applyAlignment="1">
      <alignment horizontal="center"/>
    </xf>
    <xf numFmtId="0" fontId="26" fillId="7" borderId="51" xfId="68" applyFont="1" applyFill="1" applyBorder="1" applyAlignment="1">
      <alignment horizontal="center"/>
    </xf>
    <xf numFmtId="40" fontId="62" fillId="0" borderId="7" xfId="60" applyFont="1" applyBorder="1" applyAlignment="1">
      <alignment horizontal="left"/>
    </xf>
    <xf numFmtId="40" fontId="62" fillId="0" borderId="0" xfId="60" applyFont="1" applyBorder="1" applyAlignment="1">
      <alignment horizontal="left"/>
    </xf>
    <xf numFmtId="40" fontId="3" fillId="0" borderId="0" xfId="60" applyFont="1" applyBorder="1" applyAlignment="1">
      <alignment vertical="center"/>
    </xf>
    <xf numFmtId="40" fontId="9" fillId="0" borderId="7" xfId="60" applyFont="1" applyBorder="1" applyAlignment="1">
      <alignment horizontal="center"/>
    </xf>
    <xf numFmtId="40" fontId="9" fillId="0" borderId="0" xfId="60" applyFont="1" applyBorder="1" applyAlignment="1">
      <alignment horizontal="center"/>
    </xf>
    <xf numFmtId="40" fontId="9" fillId="0" borderId="8" xfId="6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</cellXfs>
  <cellStyles count="74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 [00]" xfId="22"/>
    <cellStyle name="Comma_50-8355เฉพาะปัว" xfId="23"/>
    <cellStyle name="Comma_แบบตารางใหม่" xfId="24"/>
    <cellStyle name="Currency [00]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50-10127อุดรธานี" xfId="42"/>
    <cellStyle name="Normal_แบบตารางใหม่" xfId="43"/>
    <cellStyle name="Normal_ใบสรุปราคา (2)" xfId="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0" builtinId="3"/>
    <cellStyle name="เครื่องหมายจุลภาค 15" xfId="73"/>
    <cellStyle name="เครื่องหมายจุลภาค 2" xfId="61"/>
    <cellStyle name="เครื่องหมายจุลภาค 3" xfId="69"/>
    <cellStyle name="เครื่องหมายจุลภาค_4580&amp;87-7-46" xfId="62"/>
    <cellStyle name="เชื่อมโยงหลายมิติ_10091" xfId="63"/>
    <cellStyle name="ตามการเชื่อมโยงหลายมิติ_10091" xfId="64"/>
    <cellStyle name="ปกติ" xfId="0" builtinId="0"/>
    <cellStyle name="ปกติ 2" xfId="65"/>
    <cellStyle name="ปกติ 3" xfId="70"/>
    <cellStyle name="ปกติ_4580&amp;87-7-46" xfId="66"/>
    <cellStyle name="ปกติ_50-8732  ฟอร์มตารางใหม่" xfId="67"/>
    <cellStyle name="ปกติ_คำนวณค่าเฉลี่ย Factor-F_6% 2" xfId="68"/>
    <cellStyle name="เปอร์เซ็นต์" xfId="72" builtinId="5"/>
    <cellStyle name="เปอร์เซ็นต์ 2" xfId="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=""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=""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=""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=""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72"/>
  <sheetViews>
    <sheetView showGridLines="0" tabSelected="1" view="pageBreakPreview" zoomScaleSheetLayoutView="100" workbookViewId="0">
      <selection activeCell="N33" sqref="N33"/>
    </sheetView>
  </sheetViews>
  <sheetFormatPr defaultColWidth="9.1640625" defaultRowHeight="15.75"/>
  <cols>
    <col min="1" max="1" width="8" style="64" customWidth="1"/>
    <col min="2" max="2" width="16.6640625" style="64" customWidth="1"/>
    <col min="3" max="3" width="22.6640625" style="64" customWidth="1"/>
    <col min="4" max="4" width="15.83203125" style="64" customWidth="1"/>
    <col min="5" max="5" width="14.5" style="64" customWidth="1"/>
    <col min="6" max="6" width="16.6640625" style="64" customWidth="1"/>
    <col min="7" max="7" width="13.6640625" style="64" customWidth="1"/>
    <col min="8" max="8" width="7.83203125" style="64" customWidth="1"/>
    <col min="9" max="9" width="16" style="64" customWidth="1"/>
    <col min="10" max="10" width="15.33203125" style="64" customWidth="1"/>
    <col min="11" max="11" width="20.5" style="64" customWidth="1"/>
    <col min="12" max="16384" width="9.1640625" style="64"/>
  </cols>
  <sheetData>
    <row r="1" spans="1:14" ht="36" customHeight="1">
      <c r="A1" s="341" t="s">
        <v>1</v>
      </c>
      <c r="B1" s="341"/>
      <c r="C1" s="341"/>
      <c r="D1" s="341"/>
      <c r="E1" s="341"/>
      <c r="F1" s="341"/>
      <c r="G1" s="341"/>
      <c r="H1" s="341"/>
      <c r="I1" s="341"/>
      <c r="K1" s="65" t="s">
        <v>10</v>
      </c>
    </row>
    <row r="2" spans="1:14" ht="18.75">
      <c r="A2" s="352" t="str">
        <f>ปร5!A3</f>
        <v>ชื่อโครงการ/งานปรับปรุงอาคารหอสมุดกลาง</v>
      </c>
      <c r="B2" s="353"/>
      <c r="C2" s="353"/>
      <c r="D2" s="353"/>
      <c r="E2" s="353"/>
      <c r="F2" s="353"/>
      <c r="G2" s="353"/>
      <c r="H2" s="353"/>
      <c r="I2" s="354"/>
    </row>
    <row r="3" spans="1:14" ht="18.75">
      <c r="A3" s="352" t="str">
        <f>ปร5!A4</f>
        <v>สถานที่ก่อสร้าง   ภายในบริเวณมหาวิทยาลัยราชภัฏลำปาง         แบบเลขที่</v>
      </c>
      <c r="B3" s="353"/>
      <c r="C3" s="353"/>
      <c r="D3" s="353"/>
      <c r="E3" s="353"/>
      <c r="F3" s="353"/>
      <c r="G3" s="353"/>
      <c r="H3" s="353"/>
      <c r="I3" s="354"/>
    </row>
    <row r="4" spans="1:14" ht="18.75">
      <c r="A4" s="352" t="str">
        <f>ปร5!A5</f>
        <v>หน่วยงานเจ้าของโครงการ/งานก่อสร้าง   มหาวิทยาลัยราชภัฏลำปาง</v>
      </c>
      <c r="B4" s="353"/>
      <c r="C4" s="353"/>
      <c r="D4" s="353"/>
      <c r="E4" s="353"/>
      <c r="F4" s="353"/>
      <c r="G4" s="353"/>
      <c r="H4" s="353"/>
      <c r="I4" s="354"/>
    </row>
    <row r="5" spans="1:14" ht="18.75">
      <c r="A5" s="352" t="s">
        <v>82</v>
      </c>
      <c r="B5" s="353"/>
      <c r="C5" s="353"/>
      <c r="D5" s="353"/>
      <c r="E5" s="353"/>
      <c r="F5" s="353"/>
      <c r="G5" s="353"/>
      <c r="H5" s="353"/>
      <c r="I5" s="354"/>
    </row>
    <row r="6" spans="1:14" ht="18.75">
      <c r="A6" s="355" t="str">
        <f>ปร5!A6</f>
        <v>คำนวณราคากลางโดย   งานอาคารสถานที่     เมื่อวันที่ 14 เดือน ธันวาคม พ.ศ.    2564</v>
      </c>
      <c r="B6" s="356"/>
      <c r="C6" s="356"/>
      <c r="D6" s="356"/>
      <c r="E6" s="356"/>
      <c r="F6" s="356"/>
      <c r="G6" s="356"/>
      <c r="H6" s="356"/>
      <c r="I6" s="357"/>
    </row>
    <row r="7" spans="1:14" ht="18.75">
      <c r="A7" s="358" t="s">
        <v>54</v>
      </c>
      <c r="B7" s="359"/>
      <c r="C7" s="359"/>
      <c r="D7" s="359"/>
      <c r="E7" s="359"/>
      <c r="F7" s="359"/>
      <c r="G7" s="359"/>
      <c r="H7" s="359"/>
      <c r="I7" s="360"/>
    </row>
    <row r="8" spans="1:14" ht="18.75">
      <c r="A8" s="66" t="s">
        <v>85</v>
      </c>
      <c r="B8" s="67"/>
      <c r="C8" s="68"/>
      <c r="D8" s="69"/>
      <c r="E8" s="70"/>
      <c r="F8" s="70"/>
      <c r="G8" s="71"/>
      <c r="H8" s="72"/>
      <c r="I8" s="73"/>
    </row>
    <row r="9" spans="1:14" ht="18.75">
      <c r="A9" s="74" t="s">
        <v>81</v>
      </c>
      <c r="B9" s="75"/>
      <c r="C9" s="76"/>
      <c r="D9" s="77"/>
      <c r="E9" s="78"/>
      <c r="F9" s="78"/>
      <c r="G9" s="78"/>
      <c r="H9" s="77"/>
      <c r="I9" s="79"/>
      <c r="J9" s="80"/>
      <c r="K9" s="80"/>
      <c r="L9" s="80"/>
      <c r="M9" s="80"/>
      <c r="N9" s="80"/>
    </row>
    <row r="10" spans="1:14" ht="7.5" customHeight="1">
      <c r="A10" s="81"/>
      <c r="B10" s="82"/>
      <c r="C10" s="72"/>
      <c r="D10" s="72"/>
      <c r="E10" s="83"/>
      <c r="F10" s="84"/>
      <c r="G10" s="85"/>
      <c r="H10" s="86"/>
      <c r="I10" s="73"/>
      <c r="J10" s="80"/>
      <c r="K10" s="80"/>
      <c r="L10" s="80"/>
      <c r="M10" s="80"/>
      <c r="N10" s="80"/>
    </row>
    <row r="11" spans="1:14" s="87" customFormat="1" ht="24" customHeight="1">
      <c r="A11" s="342" t="s">
        <v>3</v>
      </c>
      <c r="B11" s="344" t="s">
        <v>15</v>
      </c>
      <c r="C11" s="345"/>
      <c r="D11" s="346"/>
      <c r="E11" s="350" t="s">
        <v>9</v>
      </c>
      <c r="F11" s="351"/>
      <c r="G11" s="344" t="s">
        <v>14</v>
      </c>
      <c r="H11" s="345"/>
      <c r="I11" s="346"/>
      <c r="J11" s="80"/>
      <c r="K11" s="80"/>
      <c r="L11" s="80"/>
      <c r="M11" s="80"/>
      <c r="N11" s="80"/>
    </row>
    <row r="12" spans="1:14" s="87" customFormat="1" ht="24" customHeight="1">
      <c r="A12" s="343"/>
      <c r="B12" s="347"/>
      <c r="C12" s="348"/>
      <c r="D12" s="349"/>
      <c r="E12" s="88"/>
      <c r="F12" s="88"/>
      <c r="G12" s="347"/>
      <c r="H12" s="348"/>
      <c r="I12" s="349"/>
      <c r="J12" s="80"/>
      <c r="K12" s="80"/>
      <c r="L12" s="80"/>
      <c r="M12" s="80"/>
      <c r="N12" s="80"/>
    </row>
    <row r="13" spans="1:14" s="87" customFormat="1" ht="24" customHeight="1">
      <c r="A13" s="89">
        <v>1</v>
      </c>
      <c r="B13" s="90" t="s">
        <v>4</v>
      </c>
      <c r="C13" s="91"/>
      <c r="D13" s="92"/>
      <c r="E13" s="93"/>
      <c r="F13" s="94">
        <f>'สวนที่1-ก่อสร้าง(ปร4)'!K42</f>
        <v>0</v>
      </c>
      <c r="G13" s="328" t="s">
        <v>84</v>
      </c>
      <c r="H13" s="329"/>
      <c r="I13" s="330"/>
      <c r="J13" s="80"/>
      <c r="K13" s="80"/>
      <c r="L13" s="80"/>
      <c r="M13" s="80"/>
      <c r="N13" s="80"/>
    </row>
    <row r="14" spans="1:14" s="87" customFormat="1" ht="24" customHeight="1">
      <c r="A14" s="95"/>
      <c r="B14" s="96" t="s">
        <v>5</v>
      </c>
      <c r="C14" s="97"/>
      <c r="D14" s="98">
        <f>ปร5!H10</f>
        <v>1.3079000000000001</v>
      </c>
      <c r="E14" s="99"/>
      <c r="F14" s="100">
        <f>F13*D14</f>
        <v>0</v>
      </c>
      <c r="G14" s="328"/>
      <c r="H14" s="329"/>
      <c r="I14" s="330"/>
      <c r="J14" s="80"/>
      <c r="K14" s="80"/>
      <c r="L14" s="80"/>
      <c r="M14" s="80"/>
      <c r="N14" s="80"/>
    </row>
    <row r="15" spans="1:14" s="87" customFormat="1" ht="24" customHeight="1">
      <c r="A15" s="101">
        <v>2</v>
      </c>
      <c r="B15" s="102" t="s">
        <v>6</v>
      </c>
      <c r="C15" s="103"/>
      <c r="D15" s="104"/>
      <c r="E15" s="93"/>
      <c r="F15" s="94"/>
      <c r="G15" s="200"/>
      <c r="H15" s="201"/>
      <c r="I15" s="202"/>
      <c r="J15" s="80"/>
      <c r="K15" s="80"/>
      <c r="L15" s="80"/>
      <c r="M15" s="80"/>
      <c r="N15" s="80"/>
    </row>
    <row r="16" spans="1:14" s="87" customFormat="1" ht="24" customHeight="1">
      <c r="A16" s="105"/>
      <c r="B16" s="96" t="s">
        <v>7</v>
      </c>
      <c r="C16" s="97"/>
      <c r="D16" s="106">
        <v>7.0000000000000007E-2</v>
      </c>
      <c r="E16" s="99"/>
      <c r="F16" s="100"/>
      <c r="G16" s="200"/>
      <c r="H16" s="165"/>
      <c r="I16" s="166"/>
      <c r="J16" s="80"/>
      <c r="K16" s="80"/>
      <c r="L16" s="80"/>
      <c r="M16" s="80"/>
      <c r="N16" s="80"/>
    </row>
    <row r="17" spans="1:14" s="87" customFormat="1" ht="24" customHeight="1">
      <c r="A17" s="101">
        <v>3</v>
      </c>
      <c r="B17" s="102" t="s">
        <v>8</v>
      </c>
      <c r="C17" s="103"/>
      <c r="D17" s="104"/>
      <c r="E17" s="107"/>
      <c r="F17" s="108"/>
      <c r="G17" s="200"/>
      <c r="H17" s="167"/>
      <c r="I17" s="168"/>
      <c r="J17" s="80"/>
      <c r="K17" s="80"/>
      <c r="L17" s="80"/>
      <c r="M17" s="80"/>
      <c r="N17" s="80"/>
    </row>
    <row r="18" spans="1:14" s="87" customFormat="1" ht="24" customHeight="1">
      <c r="A18" s="109"/>
      <c r="B18" s="97"/>
      <c r="C18" s="97"/>
      <c r="D18" s="110"/>
      <c r="E18" s="111"/>
      <c r="F18" s="112"/>
      <c r="G18" s="203"/>
      <c r="H18" s="169"/>
      <c r="I18" s="170"/>
      <c r="J18" s="80"/>
      <c r="K18" s="80"/>
      <c r="L18" s="80"/>
      <c r="M18" s="80"/>
      <c r="N18" s="80"/>
    </row>
    <row r="19" spans="1:14" s="80" customFormat="1" ht="24" customHeight="1">
      <c r="A19" s="113" t="s">
        <v>2</v>
      </c>
      <c r="B19" s="114"/>
      <c r="C19" s="115"/>
      <c r="D19" s="115"/>
      <c r="E19" s="116"/>
      <c r="F19" s="117">
        <f>F14+F16+F17</f>
        <v>0</v>
      </c>
      <c r="G19" s="225"/>
      <c r="H19" s="172"/>
      <c r="I19" s="173"/>
    </row>
    <row r="20" spans="1:14" s="80" customFormat="1" ht="25.5" customHeight="1" thickBot="1">
      <c r="A20" s="118" t="s">
        <v>0</v>
      </c>
      <c r="B20" s="119"/>
      <c r="C20" s="120"/>
      <c r="D20" s="120"/>
      <c r="E20" s="121"/>
      <c r="F20" s="122">
        <v>4780000</v>
      </c>
      <c r="G20" s="171"/>
      <c r="H20" s="172"/>
      <c r="I20" s="173"/>
    </row>
    <row r="21" spans="1:14" s="80" customFormat="1" ht="25.5" customHeight="1" thickTop="1">
      <c r="A21" s="123"/>
      <c r="B21" s="124" t="s">
        <v>11</v>
      </c>
      <c r="C21" s="125"/>
      <c r="D21" s="126" t="s">
        <v>43</v>
      </c>
      <c r="E21" s="127"/>
      <c r="F21" s="128"/>
      <c r="G21" s="333" t="s">
        <v>44</v>
      </c>
      <c r="H21" s="334"/>
      <c r="I21" s="335"/>
    </row>
    <row r="22" spans="1:14" s="80" customFormat="1" ht="25.5" customHeight="1">
      <c r="A22" s="129"/>
      <c r="B22" s="336" t="s">
        <v>45</v>
      </c>
      <c r="C22" s="336"/>
      <c r="D22" s="337"/>
      <c r="E22" s="338" t="str">
        <f>BAHTTEXT(F20)</f>
        <v>สี่ล้านเจ็ดแสนแปดหมื่นบาทถ้วน</v>
      </c>
      <c r="F22" s="339"/>
      <c r="G22" s="339"/>
      <c r="H22" s="339"/>
      <c r="I22" s="340"/>
    </row>
    <row r="23" spans="1:14" s="135" customFormat="1" ht="10.5" customHeight="1">
      <c r="A23" s="130"/>
      <c r="B23" s="131"/>
      <c r="C23" s="132"/>
      <c r="D23" s="132"/>
      <c r="E23" s="132"/>
      <c r="F23" s="133"/>
      <c r="G23" s="133"/>
      <c r="H23" s="133"/>
      <c r="I23" s="134"/>
      <c r="J23" s="80"/>
      <c r="K23" s="80"/>
      <c r="L23" s="80"/>
      <c r="M23" s="80"/>
      <c r="N23" s="80"/>
    </row>
    <row r="24" spans="1:14" s="135" customFormat="1" ht="27" customHeight="1">
      <c r="A24" s="139"/>
      <c r="B24" s="140"/>
      <c r="C24" s="139"/>
      <c r="D24" s="139"/>
      <c r="E24" s="141"/>
      <c r="F24" s="141"/>
      <c r="G24" s="142"/>
      <c r="H24" s="143"/>
      <c r="I24" s="144"/>
      <c r="J24" s="80"/>
      <c r="K24" s="80"/>
      <c r="L24" s="80"/>
      <c r="M24" s="80"/>
      <c r="N24" s="80"/>
    </row>
    <row r="25" spans="1:14" s="135" customFormat="1" ht="17.25" customHeight="1">
      <c r="A25" s="196"/>
      <c r="B25" s="196"/>
      <c r="C25" s="196"/>
      <c r="D25" s="196"/>
      <c r="E25" s="196"/>
      <c r="F25" s="196"/>
      <c r="G25" s="196"/>
      <c r="H25" s="196"/>
      <c r="I25" s="196"/>
    </row>
    <row r="26" spans="1:14" ht="24" customHeight="1">
      <c r="B26" s="326"/>
      <c r="C26" s="326"/>
      <c r="D26" s="326"/>
      <c r="E26" s="196"/>
      <c r="F26" s="196"/>
      <c r="G26" s="196"/>
      <c r="H26" s="196"/>
      <c r="I26" s="196"/>
      <c r="J26" s="136"/>
      <c r="K26" s="136"/>
    </row>
    <row r="27" spans="1:14" ht="24" customHeight="1">
      <c r="A27" s="137"/>
      <c r="B27" s="326"/>
      <c r="C27" s="327"/>
      <c r="D27" s="327"/>
      <c r="E27" s="196"/>
      <c r="F27" s="196"/>
      <c r="G27" s="196"/>
      <c r="H27" s="196"/>
      <c r="I27" s="196"/>
      <c r="J27" s="136"/>
      <c r="K27" s="136"/>
    </row>
    <row r="28" spans="1:14" ht="24" customHeight="1">
      <c r="A28" s="332"/>
      <c r="B28" s="332"/>
      <c r="C28" s="332"/>
      <c r="D28" s="332"/>
      <c r="E28" s="331"/>
      <c r="F28" s="331"/>
      <c r="G28" s="331"/>
      <c r="H28" s="331"/>
      <c r="I28" s="196"/>
      <c r="J28" s="136"/>
      <c r="K28" s="136"/>
    </row>
    <row r="29" spans="1:14" s="145" customFormat="1" ht="21" customHeight="1">
      <c r="A29" s="326"/>
      <c r="B29" s="327"/>
      <c r="C29" s="327"/>
      <c r="D29" s="196"/>
      <c r="E29" s="331"/>
      <c r="F29" s="331"/>
      <c r="G29" s="331"/>
      <c r="H29" s="196"/>
      <c r="I29" s="196"/>
      <c r="K29" s="195"/>
      <c r="L29" s="195"/>
    </row>
    <row r="30" spans="1:14" s="145" customFormat="1" ht="24" customHeight="1">
      <c r="A30" s="137"/>
      <c r="B30" s="195"/>
      <c r="C30" s="196"/>
      <c r="D30" s="196"/>
      <c r="E30" s="196"/>
      <c r="F30" s="196"/>
      <c r="G30" s="196"/>
      <c r="H30" s="196"/>
      <c r="I30" s="197"/>
      <c r="J30" s="192"/>
      <c r="K30" s="195"/>
      <c r="L30" s="195"/>
    </row>
    <row r="31" spans="1:14" s="145" customFormat="1" ht="21" customHeight="1">
      <c r="A31" s="137"/>
      <c r="B31" s="49"/>
      <c r="C31" s="49"/>
      <c r="D31" s="49"/>
      <c r="E31" s="196"/>
      <c r="F31" s="196"/>
      <c r="G31" s="196"/>
      <c r="H31" s="196"/>
      <c r="I31" s="196"/>
      <c r="J31" s="194"/>
      <c r="K31" s="195"/>
      <c r="L31" s="195"/>
    </row>
    <row r="32" spans="1:14" s="145" customFormat="1" ht="21" customHeight="1">
      <c r="A32" s="332"/>
      <c r="B32" s="332"/>
      <c r="C32" s="332"/>
      <c r="D32" s="332"/>
      <c r="E32" s="196"/>
      <c r="F32" s="196"/>
      <c r="G32" s="196"/>
      <c r="H32" s="196"/>
      <c r="I32" s="199"/>
      <c r="J32" s="193"/>
      <c r="K32" s="138"/>
    </row>
    <row r="33" spans="1:11" s="145" customFormat="1" ht="21" customHeight="1">
      <c r="B33" s="326"/>
      <c r="C33" s="326"/>
      <c r="D33" s="326"/>
      <c r="E33" s="331"/>
      <c r="F33" s="331"/>
      <c r="G33" s="331"/>
      <c r="H33" s="197"/>
      <c r="I33" s="221"/>
      <c r="J33" s="194"/>
      <c r="K33" s="138"/>
    </row>
    <row r="34" spans="1:11" s="145" customFormat="1" ht="21" customHeight="1">
      <c r="A34" s="134"/>
      <c r="B34" s="195"/>
      <c r="C34" s="195"/>
      <c r="D34" s="195"/>
      <c r="E34" s="196"/>
      <c r="F34" s="196"/>
      <c r="G34" s="196"/>
      <c r="H34" s="196"/>
      <c r="I34" s="196"/>
      <c r="J34" s="193"/>
      <c r="K34" s="138"/>
    </row>
    <row r="35" spans="1:11" s="145" customFormat="1" ht="21" customHeight="1">
      <c r="A35" s="134"/>
      <c r="B35" s="325"/>
      <c r="C35" s="325"/>
      <c r="D35" s="325"/>
      <c r="E35" s="325"/>
      <c r="F35" s="325"/>
      <c r="G35" s="325"/>
      <c r="H35" s="196"/>
    </row>
    <row r="36" spans="1:11" s="145" customFormat="1" ht="21" customHeight="1">
      <c r="A36" s="146"/>
      <c r="B36" s="331"/>
      <c r="C36" s="331"/>
      <c r="D36" s="331"/>
      <c r="E36" s="331"/>
      <c r="F36" s="331"/>
      <c r="G36" s="192"/>
      <c r="H36" s="192"/>
      <c r="I36" s="196"/>
    </row>
    <row r="37" spans="1:11" s="145" customFormat="1" ht="23.25">
      <c r="A37" s="146"/>
      <c r="B37" s="192"/>
      <c r="C37" s="331"/>
      <c r="D37" s="331"/>
      <c r="E37" s="220"/>
      <c r="F37" s="196"/>
      <c r="G37" s="196"/>
      <c r="H37" s="196"/>
    </row>
    <row r="38" spans="1:11" s="135" customFormat="1"/>
    <row r="39" spans="1:11" s="135" customFormat="1">
      <c r="C39" s="80"/>
    </row>
    <row r="40" spans="1:11" s="135" customFormat="1"/>
    <row r="41" spans="1:11" s="135" customFormat="1"/>
    <row r="42" spans="1:11" s="135" customFormat="1"/>
    <row r="43" spans="1:11" s="135" customFormat="1"/>
    <row r="44" spans="1:11" s="135" customFormat="1"/>
    <row r="45" spans="1:11" s="135" customFormat="1"/>
    <row r="46" spans="1:11" s="135" customFormat="1"/>
    <row r="47" spans="1:11" s="135" customFormat="1"/>
    <row r="48" spans="1:11" s="135" customFormat="1"/>
    <row r="49" s="135" customFormat="1"/>
    <row r="50" s="135" customFormat="1"/>
    <row r="51" s="135" customFormat="1"/>
    <row r="52" s="135" customFormat="1"/>
    <row r="53" s="135" customFormat="1"/>
    <row r="54" s="135" customFormat="1"/>
    <row r="55" s="135" customFormat="1"/>
    <row r="56" s="135" customFormat="1"/>
    <row r="57" s="135" customFormat="1"/>
    <row r="58" s="135" customFormat="1"/>
    <row r="59" s="135" customFormat="1"/>
    <row r="60" s="135" customFormat="1"/>
    <row r="61" s="135" customFormat="1"/>
    <row r="62" s="135" customFormat="1"/>
    <row r="63" s="135" customFormat="1"/>
    <row r="64" s="135" customFormat="1"/>
    <row r="65" s="135" customFormat="1"/>
    <row r="66" s="135" customFormat="1"/>
    <row r="67" s="135" customFormat="1"/>
    <row r="68" s="135" customFormat="1"/>
    <row r="69" s="135" customFormat="1"/>
    <row r="70" s="135" customFormat="1"/>
    <row r="71" s="135" customFormat="1"/>
    <row r="72" s="135" customFormat="1"/>
  </sheetData>
  <mergeCells count="30"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G13:I13"/>
    <mergeCell ref="B36:F36"/>
    <mergeCell ref="C37:D37"/>
    <mergeCell ref="E33:G33"/>
    <mergeCell ref="A32:D32"/>
    <mergeCell ref="G14:I14"/>
    <mergeCell ref="G21:I21"/>
    <mergeCell ref="B22:D22"/>
    <mergeCell ref="E22:I22"/>
    <mergeCell ref="A29:C29"/>
    <mergeCell ref="E29:G29"/>
    <mergeCell ref="E28:H28"/>
    <mergeCell ref="A28:D28"/>
    <mergeCell ref="B35:C35"/>
    <mergeCell ref="D35:E35"/>
    <mergeCell ref="F35:G35"/>
    <mergeCell ref="B26:D26"/>
    <mergeCell ref="B27:D27"/>
    <mergeCell ref="B33:D33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topLeftCell="A19" zoomScale="110" zoomScaleNormal="110" zoomScaleSheetLayoutView="110" workbookViewId="0">
      <selection activeCell="L32" sqref="L32"/>
    </sheetView>
  </sheetViews>
  <sheetFormatPr defaultColWidth="9.1640625" defaultRowHeight="18.75"/>
  <cols>
    <col min="1" max="1" width="6.83203125" style="49" customWidth="1"/>
    <col min="2" max="3" width="9.1640625" style="49"/>
    <col min="4" max="4" width="9.33203125" style="49" bestFit="1" customWidth="1"/>
    <col min="5" max="5" width="7.83203125" style="49" customWidth="1"/>
    <col min="6" max="6" width="9.1640625" style="49"/>
    <col min="7" max="7" width="9.83203125" style="49" customWidth="1"/>
    <col min="8" max="8" width="25" style="49" customWidth="1"/>
    <col min="9" max="9" width="9" style="49" customWidth="1"/>
    <col min="10" max="10" width="9.1640625" style="49"/>
    <col min="11" max="11" width="17.1640625" style="49" customWidth="1"/>
    <col min="12" max="16384" width="9.1640625" style="49"/>
  </cols>
  <sheetData>
    <row r="1" spans="1:11" ht="21">
      <c r="A1" s="341" t="s">
        <v>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>
      <c r="A2" s="375" t="s">
        <v>83</v>
      </c>
      <c r="B2" s="376"/>
      <c r="C2" s="376"/>
      <c r="D2" s="376"/>
      <c r="E2" s="376"/>
      <c r="F2" s="376"/>
      <c r="G2" s="376"/>
      <c r="H2" s="376"/>
      <c r="I2" s="376"/>
      <c r="J2" s="376"/>
      <c r="K2" s="377"/>
    </row>
    <row r="3" spans="1:11">
      <c r="A3" s="378" t="s">
        <v>93</v>
      </c>
      <c r="B3" s="376"/>
      <c r="C3" s="376"/>
      <c r="D3" s="376"/>
      <c r="E3" s="376"/>
      <c r="F3" s="376"/>
      <c r="G3" s="376"/>
      <c r="H3" s="376"/>
      <c r="I3" s="376"/>
      <c r="J3" s="376"/>
      <c r="K3" s="377"/>
    </row>
    <row r="4" spans="1:11">
      <c r="A4" s="375" t="s">
        <v>79</v>
      </c>
      <c r="B4" s="376"/>
      <c r="C4" s="376"/>
      <c r="D4" s="376"/>
      <c r="E4" s="376"/>
      <c r="F4" s="376"/>
      <c r="G4" s="376"/>
      <c r="H4" s="376"/>
      <c r="I4" s="376"/>
      <c r="J4" s="376"/>
      <c r="K4" s="377"/>
    </row>
    <row r="5" spans="1:11">
      <c r="A5" s="385" t="s">
        <v>77</v>
      </c>
      <c r="B5" s="376"/>
      <c r="C5" s="376"/>
      <c r="D5" s="376"/>
      <c r="E5" s="376"/>
      <c r="F5" s="376"/>
      <c r="G5" s="376"/>
      <c r="H5" s="376"/>
      <c r="I5" s="376"/>
      <c r="J5" s="376"/>
      <c r="K5" s="377"/>
    </row>
    <row r="6" spans="1:11">
      <c r="A6" s="375" t="s">
        <v>220</v>
      </c>
      <c r="B6" s="376"/>
      <c r="C6" s="376"/>
      <c r="D6" s="376"/>
      <c r="E6" s="376"/>
      <c r="F6" s="376"/>
      <c r="G6" s="376"/>
      <c r="H6" s="376"/>
      <c r="I6" s="376"/>
      <c r="J6" s="376"/>
      <c r="K6" s="377"/>
    </row>
    <row r="7" spans="1:11" ht="19.5" thickBot="1">
      <c r="A7" s="386" t="s">
        <v>54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</row>
    <row r="8" spans="1:11" ht="19.5" thickTop="1">
      <c r="A8" s="387" t="s">
        <v>3</v>
      </c>
      <c r="B8" s="387" t="s">
        <v>15</v>
      </c>
      <c r="C8" s="387"/>
      <c r="D8" s="387"/>
      <c r="E8" s="387"/>
      <c r="F8" s="381" t="s">
        <v>59</v>
      </c>
      <c r="G8" s="382"/>
      <c r="H8" s="379" t="s">
        <v>61</v>
      </c>
      <c r="I8" s="381" t="s">
        <v>55</v>
      </c>
      <c r="J8" s="382"/>
      <c r="K8" s="379" t="s">
        <v>14</v>
      </c>
    </row>
    <row r="9" spans="1:11">
      <c r="A9" s="387"/>
      <c r="B9" s="387"/>
      <c r="C9" s="387"/>
      <c r="D9" s="387"/>
      <c r="E9" s="387"/>
      <c r="F9" s="383" t="s">
        <v>62</v>
      </c>
      <c r="G9" s="384"/>
      <c r="H9" s="380"/>
      <c r="I9" s="383" t="s">
        <v>60</v>
      </c>
      <c r="J9" s="384"/>
      <c r="K9" s="380"/>
    </row>
    <row r="10" spans="1:11">
      <c r="A10" s="50">
        <v>1</v>
      </c>
      <c r="B10" s="371" t="s">
        <v>58</v>
      </c>
      <c r="C10" s="372"/>
      <c r="D10" s="372"/>
      <c r="E10" s="51"/>
      <c r="F10" s="390">
        <f>'สวนที่1-ก่อสร้าง(ปร4)'!K42</f>
        <v>0</v>
      </c>
      <c r="G10" s="367"/>
      <c r="H10" s="204">
        <f>'คำนวณ Factor F 6%'!C14</f>
        <v>1.3079000000000001</v>
      </c>
      <c r="I10" s="388">
        <f>H10*F10</f>
        <v>0</v>
      </c>
      <c r="J10" s="389"/>
      <c r="K10" s="50"/>
    </row>
    <row r="11" spans="1:11">
      <c r="A11" s="50">
        <v>2</v>
      </c>
      <c r="B11" s="371" t="s">
        <v>72</v>
      </c>
      <c r="C11" s="372"/>
      <c r="D11" s="372"/>
      <c r="E11" s="51"/>
      <c r="F11" s="390"/>
      <c r="G11" s="367"/>
      <c r="H11" s="53">
        <v>0</v>
      </c>
      <c r="I11" s="388">
        <f>H11*F11</f>
        <v>0</v>
      </c>
      <c r="J11" s="389"/>
      <c r="K11" s="50"/>
    </row>
    <row r="12" spans="1:11">
      <c r="A12" s="50">
        <v>3</v>
      </c>
      <c r="B12" s="371" t="s">
        <v>73</v>
      </c>
      <c r="C12" s="372"/>
      <c r="D12" s="372"/>
      <c r="E12" s="51"/>
      <c r="F12" s="390"/>
      <c r="G12" s="367"/>
      <c r="H12" s="147">
        <v>0</v>
      </c>
      <c r="I12" s="390">
        <f>F12</f>
        <v>0</v>
      </c>
      <c r="J12" s="367"/>
      <c r="K12" s="50"/>
    </row>
    <row r="13" spans="1:11">
      <c r="A13" s="50"/>
      <c r="B13" s="54"/>
      <c r="C13" s="55"/>
      <c r="D13" s="55"/>
      <c r="E13" s="56"/>
      <c r="F13" s="366"/>
      <c r="G13" s="367"/>
      <c r="H13" s="50"/>
      <c r="I13" s="57"/>
      <c r="J13" s="51"/>
      <c r="K13" s="50"/>
    </row>
    <row r="14" spans="1:11">
      <c r="A14" s="50"/>
      <c r="B14" s="368" t="s">
        <v>63</v>
      </c>
      <c r="C14" s="369"/>
      <c r="D14" s="369"/>
      <c r="E14" s="370"/>
      <c r="F14" s="366"/>
      <c r="G14" s="367"/>
      <c r="H14" s="50"/>
      <c r="I14" s="57"/>
      <c r="J14" s="51"/>
      <c r="K14" s="50"/>
    </row>
    <row r="15" spans="1:11">
      <c r="A15" s="50"/>
      <c r="B15" s="371" t="s">
        <v>64</v>
      </c>
      <c r="C15" s="372"/>
      <c r="D15" s="372"/>
      <c r="E15" s="58">
        <v>0</v>
      </c>
      <c r="F15" s="366"/>
      <c r="G15" s="367"/>
      <c r="H15" s="50"/>
      <c r="I15" s="57"/>
      <c r="J15" s="51"/>
      <c r="K15" s="50"/>
    </row>
    <row r="16" spans="1:11">
      <c r="A16" s="50"/>
      <c r="B16" s="371" t="s">
        <v>65</v>
      </c>
      <c r="C16" s="372"/>
      <c r="D16" s="372"/>
      <c r="E16" s="58">
        <v>0</v>
      </c>
      <c r="F16" s="366"/>
      <c r="G16" s="367"/>
      <c r="H16" s="50"/>
      <c r="I16" s="57"/>
      <c r="J16" s="51"/>
      <c r="K16" s="50"/>
    </row>
    <row r="17" spans="1:18">
      <c r="A17" s="50"/>
      <c r="B17" s="371" t="s">
        <v>80</v>
      </c>
      <c r="C17" s="372"/>
      <c r="D17" s="372"/>
      <c r="E17" s="59">
        <v>0.06</v>
      </c>
      <c r="F17" s="366"/>
      <c r="G17" s="367"/>
      <c r="H17" s="50"/>
      <c r="I17" s="57"/>
      <c r="J17" s="51"/>
      <c r="K17" s="50"/>
    </row>
    <row r="18" spans="1:18">
      <c r="A18" s="50"/>
      <c r="B18" s="373" t="s">
        <v>66</v>
      </c>
      <c r="C18" s="374"/>
      <c r="D18" s="374"/>
      <c r="E18" s="60">
        <v>7.0000000000000007E-2</v>
      </c>
      <c r="F18" s="366"/>
      <c r="G18" s="367"/>
      <c r="H18" s="50"/>
      <c r="I18" s="57"/>
      <c r="J18" s="51"/>
      <c r="K18" s="50"/>
    </row>
    <row r="19" spans="1:18">
      <c r="A19" s="52" t="s">
        <v>56</v>
      </c>
      <c r="B19" s="372" t="s">
        <v>67</v>
      </c>
      <c r="C19" s="372"/>
      <c r="D19" s="372"/>
      <c r="E19" s="372"/>
      <c r="F19" s="372"/>
      <c r="G19" s="372"/>
      <c r="H19" s="372"/>
      <c r="I19" s="388">
        <f>SUM(I10:I12)</f>
        <v>0</v>
      </c>
      <c r="J19" s="389"/>
      <c r="K19" s="51"/>
    </row>
    <row r="20" spans="1:18">
      <c r="A20" s="50"/>
      <c r="B20" s="371" t="s">
        <v>68</v>
      </c>
      <c r="C20" s="372"/>
      <c r="D20" s="372"/>
      <c r="E20" s="364" t="str">
        <f>BAHTTEXT(I20)</f>
        <v>ศูนย์บาทถ้วน</v>
      </c>
      <c r="F20" s="364"/>
      <c r="G20" s="364"/>
      <c r="H20" s="364"/>
      <c r="I20" s="388"/>
      <c r="J20" s="389"/>
      <c r="K20" s="51"/>
    </row>
    <row r="21" spans="1:18">
      <c r="A21" s="61"/>
      <c r="B21" s="364" t="s">
        <v>69</v>
      </c>
      <c r="C21" s="364"/>
      <c r="D21" s="62"/>
      <c r="E21" s="61" t="s">
        <v>12</v>
      </c>
      <c r="F21" s="61"/>
      <c r="G21" s="61"/>
      <c r="H21" s="61"/>
      <c r="I21" s="61"/>
      <c r="J21" s="61"/>
      <c r="K21" s="61"/>
    </row>
    <row r="22" spans="1:18">
      <c r="A22" s="55"/>
      <c r="B22" s="365" t="s">
        <v>70</v>
      </c>
      <c r="C22" s="365"/>
      <c r="D22" s="63"/>
      <c r="E22" s="55" t="s">
        <v>71</v>
      </c>
      <c r="F22" s="55"/>
      <c r="G22" s="55"/>
      <c r="H22" s="55"/>
      <c r="I22" s="55"/>
      <c r="J22" s="55"/>
      <c r="K22" s="55"/>
    </row>
    <row r="26" spans="1:18">
      <c r="B26" s="195"/>
      <c r="C26" s="195"/>
      <c r="D26" s="195"/>
    </row>
    <row r="27" spans="1:18">
      <c r="B27" s="195"/>
      <c r="C27" s="137"/>
      <c r="D27" s="137"/>
      <c r="G27" s="191"/>
      <c r="H27" s="191"/>
      <c r="I27" s="191"/>
      <c r="J27" s="191"/>
      <c r="K27" s="191"/>
    </row>
    <row r="28" spans="1:18" ht="21">
      <c r="A28" s="363"/>
      <c r="B28" s="363"/>
      <c r="C28" s="363"/>
      <c r="D28" s="363"/>
      <c r="E28" s="363"/>
      <c r="F28" s="363"/>
      <c r="G28" s="363"/>
      <c r="H28" s="363"/>
      <c r="I28" s="363"/>
      <c r="J28" s="363"/>
      <c r="K28" s="363"/>
    </row>
    <row r="29" spans="1:18" ht="23.25">
      <c r="A29" s="363"/>
      <c r="B29" s="363"/>
      <c r="C29" s="363"/>
      <c r="D29" s="363"/>
      <c r="E29" s="363"/>
      <c r="F29" s="363"/>
      <c r="G29" s="222"/>
      <c r="H29" s="362"/>
      <c r="I29" s="362"/>
      <c r="J29" s="362"/>
    </row>
    <row r="30" spans="1:18" ht="23.25">
      <c r="B30" s="326"/>
      <c r="C30" s="326"/>
      <c r="D30" s="326"/>
      <c r="E30" s="326"/>
      <c r="F30" s="326"/>
      <c r="G30" s="197"/>
      <c r="H30" s="197"/>
      <c r="I30" s="197"/>
      <c r="J30" s="198"/>
      <c r="P30" s="150"/>
      <c r="Q30" s="150"/>
      <c r="R30" s="150"/>
    </row>
    <row r="31" spans="1:18" ht="23.25">
      <c r="A31" s="191"/>
      <c r="B31" s="361"/>
      <c r="C31" s="361"/>
      <c r="D31" s="361"/>
      <c r="E31" s="361"/>
      <c r="F31" s="361"/>
      <c r="G31" s="196"/>
      <c r="H31" s="196"/>
      <c r="I31" s="196"/>
      <c r="J31" s="196"/>
      <c r="K31" s="190"/>
      <c r="L31" s="190"/>
      <c r="N31" s="150"/>
      <c r="O31" s="150"/>
      <c r="P31" s="150"/>
    </row>
    <row r="32" spans="1:18" ht="23.25">
      <c r="A32" s="363"/>
      <c r="B32" s="363"/>
      <c r="C32" s="363"/>
      <c r="D32" s="363"/>
      <c r="E32" s="363"/>
      <c r="F32" s="363"/>
      <c r="G32" s="363"/>
      <c r="H32" s="192"/>
      <c r="I32" s="196"/>
      <c r="J32" s="196"/>
    </row>
    <row r="33" spans="1:11" ht="23.25">
      <c r="A33" s="362"/>
      <c r="B33" s="362"/>
      <c r="C33" s="362"/>
      <c r="D33" s="362"/>
      <c r="E33" s="362"/>
      <c r="F33" s="197"/>
      <c r="G33" s="197"/>
      <c r="H33" s="362"/>
      <c r="I33" s="362"/>
      <c r="J33" s="362"/>
    </row>
    <row r="34" spans="1:11" ht="23.25">
      <c r="B34" s="326"/>
      <c r="C34" s="326"/>
      <c r="D34" s="326"/>
      <c r="E34" s="326"/>
      <c r="F34" s="326"/>
      <c r="G34" s="326"/>
      <c r="H34" s="196"/>
      <c r="I34" s="196"/>
      <c r="J34" s="196"/>
      <c r="K34" s="190"/>
    </row>
    <row r="35" spans="1:11" ht="23.25">
      <c r="B35" s="324"/>
      <c r="C35" s="324"/>
      <c r="D35" s="323"/>
      <c r="E35" s="323"/>
      <c r="F35" s="323"/>
      <c r="G35" s="196"/>
      <c r="H35" s="196"/>
      <c r="I35" s="196"/>
      <c r="J35" s="199"/>
    </row>
    <row r="36" spans="1:11">
      <c r="D36" s="190"/>
      <c r="E36" s="190"/>
      <c r="F36" s="190"/>
      <c r="G36" s="190"/>
    </row>
  </sheetData>
  <mergeCells count="52">
    <mergeCell ref="B12:D12"/>
    <mergeCell ref="B10:D10"/>
    <mergeCell ref="I10:J10"/>
    <mergeCell ref="F11:G11"/>
    <mergeCell ref="I11:J11"/>
    <mergeCell ref="F10:G10"/>
    <mergeCell ref="B11:D11"/>
    <mergeCell ref="I20:J20"/>
    <mergeCell ref="I19:J19"/>
    <mergeCell ref="F12:G12"/>
    <mergeCell ref="I12:J12"/>
    <mergeCell ref="F13:G13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20:H20"/>
    <mergeCell ref="F14:G14"/>
    <mergeCell ref="F15:G15"/>
    <mergeCell ref="B19:H19"/>
    <mergeCell ref="F16:G16"/>
    <mergeCell ref="B34:G34"/>
    <mergeCell ref="B30:F30"/>
    <mergeCell ref="B31:F31"/>
    <mergeCell ref="A33:E33"/>
    <mergeCell ref="H28:K28"/>
    <mergeCell ref="H29:J29"/>
    <mergeCell ref="H33:J33"/>
    <mergeCell ref="A28:G28"/>
    <mergeCell ref="A32:G32"/>
    <mergeCell ref="A29:F29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01080"/>
  </sheetPr>
  <dimension ref="A1:V306"/>
  <sheetViews>
    <sheetView view="pageBreakPreview" topLeftCell="B28" zoomScaleSheetLayoutView="100" workbookViewId="0">
      <selection activeCell="O41" sqref="O41"/>
    </sheetView>
  </sheetViews>
  <sheetFormatPr defaultRowHeight="18.75"/>
  <cols>
    <col min="1" max="1" width="6.83203125" style="37" hidden="1" customWidth="1"/>
    <col min="2" max="2" width="5.83203125" style="36" customWidth="1"/>
    <col min="3" max="3" width="5.5" style="186" customWidth="1"/>
    <col min="4" max="4" width="60.6640625" style="187" customWidth="1"/>
    <col min="5" max="5" width="13" style="187" customWidth="1"/>
    <col min="6" max="6" width="12.33203125" style="239" customWidth="1"/>
    <col min="7" max="7" width="16.5" style="188" customWidth="1"/>
    <col min="8" max="8" width="17.1640625" style="261" customWidth="1"/>
    <col min="9" max="9" width="15.5" style="261" customWidth="1"/>
    <col min="10" max="10" width="17.83203125" style="261" customWidth="1"/>
    <col min="11" max="11" width="18.1640625" style="261" customWidth="1"/>
    <col min="12" max="12" width="17" style="214" customWidth="1"/>
    <col min="13" max="13" width="16.5" style="36" customWidth="1"/>
    <col min="14" max="14" width="15.6640625" style="37" customWidth="1"/>
    <col min="15" max="15" width="12.33203125" style="37" customWidth="1"/>
    <col min="16" max="16" width="10.83203125" style="44" customWidth="1"/>
    <col min="17" max="17" width="10.6640625" style="44" customWidth="1"/>
    <col min="18" max="18" width="10.33203125" style="43" customWidth="1"/>
    <col min="19" max="19" width="14.6640625" style="44" customWidth="1"/>
    <col min="20" max="16384" width="9.33203125" style="37"/>
  </cols>
  <sheetData>
    <row r="1" spans="2:22" ht="35.25" customHeight="1">
      <c r="B1" s="435" t="s">
        <v>50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P1" s="37"/>
      <c r="Q1" s="37"/>
      <c r="R1" s="37"/>
      <c r="S1" s="37"/>
    </row>
    <row r="2" spans="2:22" ht="22.5" customHeight="1">
      <c r="B2" s="417" t="s">
        <v>83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P2" s="37"/>
      <c r="Q2" s="37"/>
      <c r="R2" s="37"/>
      <c r="S2" s="37"/>
    </row>
    <row r="3" spans="2:22" ht="22.5" customHeight="1">
      <c r="B3" s="417" t="str">
        <f>ปร5!A3</f>
        <v>ชื่อโครงการ/งานปรับปรุงอาคารหอสมุดกลาง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N3" s="148"/>
      <c r="O3" s="148"/>
      <c r="P3" s="148"/>
      <c r="Q3" s="148"/>
      <c r="R3" s="148"/>
      <c r="S3" s="148"/>
      <c r="T3" s="148"/>
      <c r="U3" s="148"/>
      <c r="V3" s="148"/>
    </row>
    <row r="4" spans="2:22">
      <c r="B4" s="417" t="s">
        <v>78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38"/>
      <c r="N4" s="39"/>
      <c r="O4" s="39"/>
      <c r="P4" s="39"/>
      <c r="Q4" s="39"/>
      <c r="R4" s="39"/>
      <c r="S4" s="39"/>
      <c r="T4" s="39"/>
      <c r="U4" s="39"/>
      <c r="V4" s="39"/>
    </row>
    <row r="5" spans="2:22">
      <c r="B5" s="417" t="s">
        <v>77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38"/>
      <c r="N5" s="39"/>
      <c r="O5" s="39"/>
      <c r="P5" s="39"/>
      <c r="Q5" s="39"/>
      <c r="R5" s="39"/>
      <c r="S5" s="39"/>
      <c r="T5" s="39"/>
      <c r="U5" s="39"/>
      <c r="V5" s="39"/>
    </row>
    <row r="6" spans="2:22">
      <c r="B6" s="417" t="str">
        <f>ปร5!A6</f>
        <v>คำนวณราคากลางโดย   งานอาคารสถานที่     เมื่อวันที่ 14 เดือน ธันวาคม พ.ศ.    2564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38"/>
      <c r="N6" s="39"/>
      <c r="O6" s="39"/>
      <c r="P6" s="39"/>
      <c r="Q6" s="39"/>
      <c r="R6" s="39"/>
      <c r="S6" s="39"/>
      <c r="T6" s="39"/>
      <c r="U6" s="39"/>
      <c r="V6" s="39"/>
    </row>
    <row r="7" spans="2:22" ht="19.5" thickBot="1">
      <c r="B7" s="418" t="s">
        <v>54</v>
      </c>
      <c r="C7" s="419"/>
      <c r="D7" s="419"/>
      <c r="E7" s="419"/>
      <c r="F7" s="419"/>
      <c r="G7" s="419"/>
      <c r="H7" s="419"/>
      <c r="I7" s="419"/>
      <c r="J7" s="419"/>
      <c r="K7" s="419"/>
      <c r="L7" s="420" t="s">
        <v>54</v>
      </c>
      <c r="M7" s="38"/>
      <c r="N7" s="39"/>
      <c r="O7" s="39"/>
      <c r="P7" s="39"/>
      <c r="Q7" s="39"/>
      <c r="R7" s="39"/>
      <c r="S7" s="39"/>
      <c r="T7" s="39"/>
      <c r="U7" s="39"/>
      <c r="V7" s="39"/>
    </row>
    <row r="8" spans="2:22" ht="22.15" customHeight="1" thickTop="1">
      <c r="B8" s="427" t="s">
        <v>13</v>
      </c>
      <c r="C8" s="421" t="s">
        <v>15</v>
      </c>
      <c r="D8" s="422"/>
      <c r="E8" s="425" t="s">
        <v>16</v>
      </c>
      <c r="F8" s="429" t="s">
        <v>17</v>
      </c>
      <c r="G8" s="240" t="s">
        <v>18</v>
      </c>
      <c r="H8" s="262"/>
      <c r="I8" s="263" t="s">
        <v>19</v>
      </c>
      <c r="J8" s="264"/>
      <c r="K8" s="253" t="s">
        <v>20</v>
      </c>
      <c r="L8" s="431" t="s">
        <v>14</v>
      </c>
      <c r="M8" s="38"/>
      <c r="N8" s="39"/>
      <c r="O8" s="39"/>
      <c r="P8" s="39"/>
      <c r="Q8" s="39"/>
      <c r="R8" s="39"/>
      <c r="S8" s="39"/>
      <c r="T8" s="39"/>
      <c r="U8" s="39"/>
      <c r="V8" s="39"/>
    </row>
    <row r="9" spans="2:22" ht="22.15" customHeight="1">
      <c r="B9" s="428"/>
      <c r="C9" s="423"/>
      <c r="D9" s="424"/>
      <c r="E9" s="426"/>
      <c r="F9" s="430"/>
      <c r="G9" s="241" t="s">
        <v>51</v>
      </c>
      <c r="H9" s="265" t="s">
        <v>52</v>
      </c>
      <c r="I9" s="265" t="s">
        <v>51</v>
      </c>
      <c r="J9" s="265" t="s">
        <v>52</v>
      </c>
      <c r="K9" s="254" t="s">
        <v>53</v>
      </c>
      <c r="L9" s="432"/>
      <c r="P9" s="37"/>
      <c r="Q9" s="37"/>
      <c r="R9" s="37"/>
      <c r="S9" s="37"/>
    </row>
    <row r="10" spans="2:22" ht="22.15" customHeight="1">
      <c r="B10" s="31"/>
      <c r="C10" s="433" t="s">
        <v>74</v>
      </c>
      <c r="D10" s="434"/>
      <c r="E10" s="174"/>
      <c r="F10" s="230"/>
      <c r="G10" s="242"/>
      <c r="H10" s="255"/>
      <c r="I10" s="255"/>
      <c r="J10" s="255"/>
      <c r="K10" s="255"/>
      <c r="L10" s="206"/>
      <c r="P10" s="37"/>
      <c r="Q10" s="37"/>
      <c r="R10" s="37"/>
      <c r="S10" s="37"/>
    </row>
    <row r="11" spans="2:22" ht="22.15" customHeight="1">
      <c r="B11" s="32"/>
      <c r="C11" s="438" t="s">
        <v>57</v>
      </c>
      <c r="D11" s="439"/>
      <c r="E11" s="175"/>
      <c r="F11" s="184"/>
      <c r="G11" s="243"/>
      <c r="H11" s="266"/>
      <c r="I11" s="267"/>
      <c r="J11" s="267"/>
      <c r="K11" s="256"/>
      <c r="L11" s="207"/>
      <c r="P11" s="37"/>
      <c r="Q11" s="37"/>
      <c r="R11" s="37"/>
      <c r="S11" s="37"/>
    </row>
    <row r="12" spans="2:22" ht="22.15" customHeight="1">
      <c r="B12" s="32">
        <v>1</v>
      </c>
      <c r="C12" s="436" t="s">
        <v>112</v>
      </c>
      <c r="D12" s="437"/>
      <c r="E12" s="177" t="s">
        <v>21</v>
      </c>
      <c r="F12" s="184"/>
      <c r="G12" s="244"/>
      <c r="H12" s="266"/>
      <c r="I12" s="267"/>
      <c r="J12" s="267"/>
      <c r="K12" s="258"/>
      <c r="L12" s="209"/>
      <c r="P12" s="37"/>
      <c r="Q12" s="37"/>
      <c r="R12" s="37"/>
      <c r="S12" s="37"/>
    </row>
    <row r="13" spans="2:22" ht="22.15" customHeight="1">
      <c r="B13" s="32">
        <v>2</v>
      </c>
      <c r="C13" s="436" t="s">
        <v>116</v>
      </c>
      <c r="D13" s="437"/>
      <c r="E13" s="177" t="s">
        <v>21</v>
      </c>
      <c r="F13" s="184"/>
      <c r="G13" s="244"/>
      <c r="H13" s="258"/>
      <c r="I13" s="267"/>
      <c r="J13" s="267"/>
      <c r="K13" s="258"/>
      <c r="L13" s="208"/>
      <c r="P13" s="37"/>
      <c r="Q13" s="37"/>
      <c r="R13" s="37"/>
      <c r="S13" s="37"/>
    </row>
    <row r="14" spans="2:22" ht="22.15" customHeight="1">
      <c r="B14" s="32">
        <v>3</v>
      </c>
      <c r="C14" s="436" t="s">
        <v>117</v>
      </c>
      <c r="D14" s="437"/>
      <c r="E14" s="177" t="s">
        <v>21</v>
      </c>
      <c r="F14" s="231"/>
      <c r="G14" s="244"/>
      <c r="H14" s="258"/>
      <c r="I14" s="267"/>
      <c r="J14" s="267"/>
      <c r="K14" s="258"/>
      <c r="L14" s="209"/>
      <c r="P14" s="37"/>
      <c r="Q14" s="37"/>
      <c r="R14" s="37"/>
      <c r="S14" s="37"/>
    </row>
    <row r="15" spans="2:22" ht="22.15" customHeight="1">
      <c r="B15" s="33">
        <v>4</v>
      </c>
      <c r="C15" s="436" t="s">
        <v>126</v>
      </c>
      <c r="D15" s="437"/>
      <c r="E15" s="177" t="s">
        <v>21</v>
      </c>
      <c r="F15" s="184"/>
      <c r="G15" s="245"/>
      <c r="H15" s="267"/>
      <c r="I15" s="267"/>
      <c r="J15" s="267"/>
      <c r="K15" s="258"/>
      <c r="L15" s="209"/>
      <c r="P15" s="37"/>
      <c r="Q15" s="37"/>
      <c r="R15" s="37"/>
      <c r="S15" s="37"/>
    </row>
    <row r="16" spans="2:22" ht="22.15" customHeight="1">
      <c r="B16" s="33">
        <v>5</v>
      </c>
      <c r="C16" s="436" t="s">
        <v>127</v>
      </c>
      <c r="D16" s="437"/>
      <c r="E16" s="177" t="s">
        <v>21</v>
      </c>
      <c r="F16" s="184"/>
      <c r="G16" s="245"/>
      <c r="H16" s="267"/>
      <c r="I16" s="267"/>
      <c r="J16" s="267"/>
      <c r="K16" s="258"/>
      <c r="L16" s="209"/>
      <c r="P16" s="37"/>
      <c r="Q16" s="37"/>
      <c r="R16" s="37"/>
      <c r="S16" s="37"/>
    </row>
    <row r="17" spans="2:19" ht="22.15" customHeight="1">
      <c r="B17" s="33">
        <v>6</v>
      </c>
      <c r="C17" s="436" t="s">
        <v>128</v>
      </c>
      <c r="D17" s="437"/>
      <c r="E17" s="177" t="s">
        <v>21</v>
      </c>
      <c r="F17" s="184"/>
      <c r="G17" s="245"/>
      <c r="H17" s="267"/>
      <c r="I17" s="267"/>
      <c r="J17" s="267"/>
      <c r="K17" s="258"/>
      <c r="L17" s="209"/>
      <c r="P17" s="37"/>
      <c r="Q17" s="37"/>
      <c r="R17" s="37"/>
      <c r="S17" s="37"/>
    </row>
    <row r="18" spans="2:19" ht="22.15" customHeight="1">
      <c r="B18" s="33"/>
      <c r="C18" s="436"/>
      <c r="D18" s="437"/>
      <c r="E18" s="176"/>
      <c r="F18" s="184"/>
      <c r="G18" s="245"/>
      <c r="H18" s="267"/>
      <c r="I18" s="267"/>
      <c r="J18" s="267"/>
      <c r="K18" s="258"/>
      <c r="L18" s="209"/>
      <c r="P18" s="37"/>
      <c r="Q18" s="37"/>
      <c r="R18" s="37"/>
      <c r="S18" s="37"/>
    </row>
    <row r="19" spans="2:19" ht="22.15" customHeight="1">
      <c r="B19" s="33"/>
      <c r="C19" s="411"/>
      <c r="D19" s="412"/>
      <c r="E19" s="176"/>
      <c r="F19" s="184"/>
      <c r="G19" s="245"/>
      <c r="H19" s="267"/>
      <c r="I19" s="267"/>
      <c r="J19" s="267"/>
      <c r="K19" s="258"/>
      <c r="L19" s="209"/>
      <c r="P19" s="37"/>
      <c r="Q19" s="37"/>
      <c r="R19" s="37"/>
      <c r="S19" s="37"/>
    </row>
    <row r="20" spans="2:19" ht="22.15" customHeight="1">
      <c r="B20" s="33"/>
      <c r="C20" s="411"/>
      <c r="D20" s="412"/>
      <c r="E20" s="176"/>
      <c r="F20" s="184"/>
      <c r="G20" s="245"/>
      <c r="H20" s="267"/>
      <c r="I20" s="267"/>
      <c r="J20" s="267"/>
      <c r="K20" s="258"/>
      <c r="L20" s="209"/>
      <c r="P20" s="37"/>
      <c r="Q20" s="37"/>
      <c r="R20" s="37"/>
      <c r="S20" s="37"/>
    </row>
    <row r="21" spans="2:19" ht="22.15" customHeight="1">
      <c r="B21" s="33"/>
      <c r="C21" s="411"/>
      <c r="D21" s="412"/>
      <c r="E21" s="176"/>
      <c r="F21" s="184"/>
      <c r="G21" s="245"/>
      <c r="H21" s="267"/>
      <c r="I21" s="267"/>
      <c r="J21" s="267"/>
      <c r="K21" s="258"/>
      <c r="L21" s="209"/>
      <c r="P21" s="37"/>
      <c r="Q21" s="37"/>
      <c r="R21" s="37"/>
      <c r="S21" s="37"/>
    </row>
    <row r="22" spans="2:19" ht="22.15" customHeight="1">
      <c r="B22" s="33"/>
      <c r="C22" s="411"/>
      <c r="D22" s="412"/>
      <c r="E22" s="176"/>
      <c r="F22" s="184"/>
      <c r="G22" s="245"/>
      <c r="H22" s="267"/>
      <c r="I22" s="267"/>
      <c r="J22" s="267"/>
      <c r="K22" s="258"/>
      <c r="L22" s="209"/>
      <c r="P22" s="37"/>
      <c r="Q22" s="37"/>
      <c r="R22" s="37"/>
      <c r="S22" s="37"/>
    </row>
    <row r="23" spans="2:19" ht="22.15" customHeight="1">
      <c r="B23" s="33"/>
      <c r="C23" s="411"/>
      <c r="D23" s="412"/>
      <c r="E23" s="176"/>
      <c r="F23" s="184"/>
      <c r="G23" s="245"/>
      <c r="H23" s="267"/>
      <c r="I23" s="267"/>
      <c r="J23" s="267"/>
      <c r="K23" s="258"/>
      <c r="L23" s="209"/>
      <c r="P23" s="37"/>
      <c r="Q23" s="37"/>
      <c r="R23" s="37"/>
      <c r="S23" s="37"/>
    </row>
    <row r="24" spans="2:19" ht="22.15" customHeight="1">
      <c r="B24" s="33"/>
      <c r="C24" s="411"/>
      <c r="D24" s="412"/>
      <c r="E24" s="176"/>
      <c r="F24" s="184"/>
      <c r="G24" s="245"/>
      <c r="H24" s="267"/>
      <c r="I24" s="267"/>
      <c r="J24" s="267"/>
      <c r="K24" s="258"/>
      <c r="L24" s="209"/>
      <c r="P24" s="37"/>
      <c r="Q24" s="37"/>
      <c r="R24" s="37"/>
      <c r="S24" s="37"/>
    </row>
    <row r="25" spans="2:19" ht="22.15" customHeight="1">
      <c r="B25" s="33"/>
      <c r="C25" s="411"/>
      <c r="D25" s="412"/>
      <c r="E25" s="176"/>
      <c r="F25" s="184"/>
      <c r="G25" s="245"/>
      <c r="H25" s="267"/>
      <c r="I25" s="267"/>
      <c r="J25" s="267"/>
      <c r="K25" s="258"/>
      <c r="L25" s="209"/>
      <c r="P25" s="37"/>
      <c r="Q25" s="37"/>
      <c r="R25" s="37"/>
      <c r="S25" s="37"/>
    </row>
    <row r="26" spans="2:19" ht="22.15" customHeight="1">
      <c r="B26" s="33"/>
      <c r="C26" s="411"/>
      <c r="D26" s="412"/>
      <c r="E26" s="176"/>
      <c r="F26" s="184"/>
      <c r="G26" s="245"/>
      <c r="H26" s="267"/>
      <c r="I26" s="267"/>
      <c r="J26" s="267"/>
      <c r="K26" s="258"/>
      <c r="L26" s="209"/>
      <c r="P26" s="37"/>
      <c r="Q26" s="37"/>
      <c r="R26" s="37"/>
      <c r="S26" s="37"/>
    </row>
    <row r="27" spans="2:19" ht="22.15" customHeight="1">
      <c r="B27" s="33"/>
      <c r="C27" s="411"/>
      <c r="D27" s="412"/>
      <c r="E27" s="176"/>
      <c r="F27" s="184"/>
      <c r="G27" s="245"/>
      <c r="H27" s="267"/>
      <c r="I27" s="267"/>
      <c r="J27" s="267"/>
      <c r="K27" s="258"/>
      <c r="L27" s="209"/>
      <c r="P27" s="37"/>
      <c r="Q27" s="37"/>
      <c r="R27" s="37"/>
      <c r="S27" s="37"/>
    </row>
    <row r="28" spans="2:19" ht="22.15" customHeight="1">
      <c r="B28" s="33"/>
      <c r="C28" s="411"/>
      <c r="D28" s="412"/>
      <c r="E28" s="175"/>
      <c r="F28" s="184"/>
      <c r="G28" s="245"/>
      <c r="H28" s="266"/>
      <c r="I28" s="267"/>
      <c r="J28" s="267"/>
      <c r="K28" s="258"/>
      <c r="L28" s="209"/>
      <c r="P28" s="37"/>
      <c r="Q28" s="37"/>
      <c r="R28" s="37"/>
      <c r="S28" s="37"/>
    </row>
    <row r="29" spans="2:19" ht="22.15" customHeight="1">
      <c r="B29" s="33"/>
      <c r="C29" s="411"/>
      <c r="D29" s="412"/>
      <c r="E29" s="175"/>
      <c r="F29" s="184"/>
      <c r="G29" s="245"/>
      <c r="H29" s="266"/>
      <c r="I29" s="267"/>
      <c r="J29" s="267"/>
      <c r="K29" s="258"/>
      <c r="L29" s="209"/>
      <c r="P29" s="37"/>
      <c r="Q29" s="37"/>
      <c r="R29" s="37"/>
      <c r="S29" s="37"/>
    </row>
    <row r="30" spans="2:19" ht="22.15" customHeight="1">
      <c r="B30" s="33"/>
      <c r="C30" s="411"/>
      <c r="D30" s="412"/>
      <c r="E30" s="175"/>
      <c r="F30" s="184"/>
      <c r="G30" s="245"/>
      <c r="H30" s="266"/>
      <c r="I30" s="267"/>
      <c r="J30" s="267"/>
      <c r="K30" s="258"/>
      <c r="L30" s="209"/>
      <c r="P30" s="37"/>
      <c r="Q30" s="37"/>
      <c r="R30" s="37"/>
      <c r="S30" s="37"/>
    </row>
    <row r="31" spans="2:19" ht="22.15" customHeight="1">
      <c r="B31" s="33"/>
      <c r="C31" s="411"/>
      <c r="D31" s="412"/>
      <c r="E31" s="175"/>
      <c r="F31" s="184"/>
      <c r="G31" s="245"/>
      <c r="H31" s="266"/>
      <c r="I31" s="267"/>
      <c r="J31" s="267"/>
      <c r="K31" s="258"/>
      <c r="L31" s="209"/>
      <c r="P31" s="37"/>
      <c r="Q31" s="37"/>
      <c r="R31" s="37"/>
      <c r="S31" s="37"/>
    </row>
    <row r="32" spans="2:19" ht="22.15" customHeight="1">
      <c r="B32" s="33"/>
      <c r="C32" s="411"/>
      <c r="D32" s="412"/>
      <c r="E32" s="175"/>
      <c r="F32" s="184"/>
      <c r="G32" s="245"/>
      <c r="H32" s="266"/>
      <c r="I32" s="267"/>
      <c r="J32" s="267"/>
      <c r="K32" s="258"/>
      <c r="L32" s="209"/>
      <c r="P32" s="37"/>
      <c r="Q32" s="37"/>
      <c r="R32" s="37"/>
      <c r="S32" s="37"/>
    </row>
    <row r="33" spans="2:19" ht="22.15" customHeight="1">
      <c r="B33" s="33"/>
      <c r="C33" s="411"/>
      <c r="D33" s="412"/>
      <c r="E33" s="175"/>
      <c r="F33" s="184"/>
      <c r="G33" s="245"/>
      <c r="H33" s="266"/>
      <c r="I33" s="267"/>
      <c r="J33" s="267"/>
      <c r="K33" s="258"/>
      <c r="L33" s="209"/>
      <c r="P33" s="37"/>
      <c r="Q33" s="37"/>
      <c r="R33" s="37"/>
      <c r="S33" s="37"/>
    </row>
    <row r="34" spans="2:19" ht="22.15" customHeight="1">
      <c r="B34" s="33"/>
      <c r="C34" s="411"/>
      <c r="D34" s="412"/>
      <c r="E34" s="175"/>
      <c r="F34" s="184"/>
      <c r="G34" s="245"/>
      <c r="H34" s="266"/>
      <c r="I34" s="267"/>
      <c r="J34" s="267"/>
      <c r="K34" s="258"/>
      <c r="L34" s="209"/>
      <c r="P34" s="37"/>
      <c r="Q34" s="37"/>
      <c r="R34" s="37"/>
      <c r="S34" s="37"/>
    </row>
    <row r="35" spans="2:19" ht="22.15" customHeight="1">
      <c r="B35" s="33"/>
      <c r="C35" s="411"/>
      <c r="D35" s="412"/>
      <c r="E35" s="175"/>
      <c r="F35" s="184"/>
      <c r="G35" s="245"/>
      <c r="H35" s="266"/>
      <c r="I35" s="267"/>
      <c r="J35" s="267"/>
      <c r="K35" s="258"/>
      <c r="L35" s="209"/>
      <c r="P35" s="37"/>
      <c r="Q35" s="37"/>
      <c r="R35" s="37"/>
      <c r="S35" s="37"/>
    </row>
    <row r="36" spans="2:19" ht="22.15" customHeight="1">
      <c r="B36" s="33"/>
      <c r="C36" s="411"/>
      <c r="D36" s="412"/>
      <c r="E36" s="175"/>
      <c r="F36" s="184"/>
      <c r="G36" s="245"/>
      <c r="H36" s="266"/>
      <c r="I36" s="267"/>
      <c r="J36" s="267"/>
      <c r="K36" s="258"/>
      <c r="L36" s="209"/>
      <c r="P36" s="37"/>
      <c r="Q36" s="37"/>
      <c r="R36" s="37"/>
      <c r="S36" s="37"/>
    </row>
    <row r="37" spans="2:19" ht="22.15" customHeight="1">
      <c r="B37" s="33"/>
      <c r="C37" s="411"/>
      <c r="D37" s="412"/>
      <c r="E37" s="175"/>
      <c r="F37" s="184"/>
      <c r="G37" s="245"/>
      <c r="H37" s="266"/>
      <c r="I37" s="267"/>
      <c r="J37" s="267"/>
      <c r="K37" s="258"/>
      <c r="L37" s="209"/>
      <c r="P37" s="37"/>
      <c r="Q37" s="37"/>
      <c r="R37" s="37"/>
      <c r="S37" s="37"/>
    </row>
    <row r="38" spans="2:19" ht="22.15" customHeight="1">
      <c r="B38" s="33"/>
      <c r="C38" s="411"/>
      <c r="D38" s="412"/>
      <c r="E38" s="175"/>
      <c r="F38" s="184"/>
      <c r="G38" s="245"/>
      <c r="H38" s="266"/>
      <c r="I38" s="267"/>
      <c r="J38" s="267"/>
      <c r="K38" s="258"/>
      <c r="L38" s="209"/>
      <c r="P38" s="37"/>
      <c r="Q38" s="37"/>
      <c r="R38" s="37"/>
      <c r="S38" s="37"/>
    </row>
    <row r="39" spans="2:19" ht="22.15" customHeight="1">
      <c r="B39" s="33"/>
      <c r="C39" s="411"/>
      <c r="D39" s="412"/>
      <c r="E39" s="175"/>
      <c r="F39" s="184"/>
      <c r="G39" s="245"/>
      <c r="H39" s="266"/>
      <c r="I39" s="267"/>
      <c r="J39" s="267"/>
      <c r="K39" s="258"/>
      <c r="L39" s="209"/>
      <c r="P39" s="37"/>
      <c r="Q39" s="37"/>
      <c r="R39" s="37"/>
      <c r="S39" s="37"/>
    </row>
    <row r="40" spans="2:19" ht="22.15" customHeight="1">
      <c r="B40" s="33"/>
      <c r="C40" s="411"/>
      <c r="D40" s="412"/>
      <c r="E40" s="175"/>
      <c r="F40" s="184"/>
      <c r="G40" s="245"/>
      <c r="H40" s="266"/>
      <c r="I40" s="267"/>
      <c r="J40" s="267"/>
      <c r="K40" s="258"/>
      <c r="L40" s="209"/>
      <c r="P40" s="37"/>
      <c r="Q40" s="37"/>
      <c r="R40" s="37"/>
      <c r="S40" s="37"/>
    </row>
    <row r="41" spans="2:19" ht="22.15" customHeight="1">
      <c r="B41" s="34"/>
      <c r="C41" s="415"/>
      <c r="D41" s="416"/>
      <c r="E41" s="178"/>
      <c r="F41" s="231"/>
      <c r="G41" s="246"/>
      <c r="H41" s="268"/>
      <c r="I41" s="269"/>
      <c r="J41" s="269"/>
      <c r="K41" s="257"/>
      <c r="L41" s="210"/>
      <c r="P41" s="37"/>
      <c r="Q41" s="37"/>
      <c r="R41" s="37"/>
      <c r="S41" s="37"/>
    </row>
    <row r="42" spans="2:19" ht="22.15" customHeight="1">
      <c r="B42" s="35"/>
      <c r="C42" s="413" t="s">
        <v>75</v>
      </c>
      <c r="D42" s="414"/>
      <c r="E42" s="179"/>
      <c r="F42" s="232"/>
      <c r="G42" s="247"/>
      <c r="H42" s="270"/>
      <c r="I42" s="271"/>
      <c r="J42" s="270"/>
      <c r="K42" s="259"/>
      <c r="L42" s="211"/>
      <c r="P42" s="37"/>
      <c r="Q42" s="37"/>
      <c r="R42" s="37"/>
      <c r="S42" s="37"/>
    </row>
    <row r="43" spans="2:19" ht="22.15" customHeight="1">
      <c r="B43" s="284"/>
      <c r="C43" s="403" t="s">
        <v>76</v>
      </c>
      <c r="D43" s="404"/>
      <c r="E43" s="216"/>
      <c r="F43" s="235" t="s">
        <v>10</v>
      </c>
      <c r="G43" s="251"/>
      <c r="H43" s="236"/>
      <c r="I43" s="236"/>
      <c r="J43" s="236"/>
      <c r="K43" s="236"/>
      <c r="L43" s="212"/>
      <c r="P43" s="37"/>
      <c r="Q43" s="37"/>
      <c r="R43" s="37"/>
      <c r="S43" s="37"/>
    </row>
    <row r="44" spans="2:19" ht="22.15" customHeight="1">
      <c r="B44" s="284"/>
      <c r="C44" s="401" t="s">
        <v>112</v>
      </c>
      <c r="D44" s="402"/>
      <c r="E44" s="149"/>
      <c r="F44" s="229"/>
      <c r="G44" s="227"/>
      <c r="H44" s="41"/>
      <c r="I44" s="229"/>
      <c r="J44" s="41"/>
      <c r="K44" s="260"/>
      <c r="L44" s="213"/>
      <c r="P44" s="37"/>
      <c r="Q44" s="37"/>
      <c r="R44" s="37"/>
      <c r="S44" s="37"/>
    </row>
    <row r="45" spans="2:19" ht="22.15" customHeight="1">
      <c r="B45" s="215" t="s">
        <v>181</v>
      </c>
      <c r="C45" s="391" t="s">
        <v>158</v>
      </c>
      <c r="D45" s="392"/>
      <c r="E45" s="149"/>
      <c r="F45" s="229"/>
      <c r="G45" s="251"/>
      <c r="H45" s="41"/>
      <c r="I45" s="238"/>
      <c r="J45" s="41"/>
      <c r="K45" s="260"/>
      <c r="L45" s="213"/>
      <c r="P45" s="37"/>
      <c r="Q45" s="37"/>
      <c r="R45" s="37"/>
      <c r="S45" s="37"/>
    </row>
    <row r="46" spans="2:19" ht="22.15" customHeight="1">
      <c r="B46" s="215"/>
      <c r="C46" s="282"/>
      <c r="D46" s="279" t="s">
        <v>132</v>
      </c>
      <c r="E46" s="149" t="s">
        <v>12</v>
      </c>
      <c r="F46" s="229">
        <v>120</v>
      </c>
      <c r="G46" s="227"/>
      <c r="H46" s="41"/>
      <c r="I46" s="229"/>
      <c r="J46" s="41"/>
      <c r="K46" s="260"/>
      <c r="L46" s="322"/>
      <c r="P46" s="37"/>
      <c r="Q46" s="37"/>
      <c r="R46" s="37"/>
      <c r="S46" s="37"/>
    </row>
    <row r="47" spans="2:19" ht="22.15" customHeight="1">
      <c r="B47" s="215"/>
      <c r="C47" s="282"/>
      <c r="D47" s="279" t="s">
        <v>226</v>
      </c>
      <c r="E47" s="149" t="s">
        <v>12</v>
      </c>
      <c r="F47" s="229">
        <v>120</v>
      </c>
      <c r="G47" s="227"/>
      <c r="H47" s="41"/>
      <c r="I47" s="229"/>
      <c r="J47" s="41"/>
      <c r="K47" s="260"/>
      <c r="L47" s="322"/>
      <c r="P47" s="37"/>
      <c r="Q47" s="37"/>
      <c r="R47" s="37"/>
      <c r="S47" s="37"/>
    </row>
    <row r="48" spans="2:19" ht="22.15" customHeight="1">
      <c r="B48" s="215"/>
      <c r="C48" s="282"/>
      <c r="D48" s="280"/>
      <c r="E48" s="228"/>
      <c r="F48" s="237"/>
      <c r="G48" s="251"/>
      <c r="H48" s="41"/>
      <c r="I48" s="238"/>
      <c r="J48" s="41"/>
      <c r="K48" s="260"/>
      <c r="L48" s="213"/>
      <c r="P48" s="37"/>
      <c r="Q48" s="37"/>
      <c r="R48" s="37"/>
      <c r="S48" s="37"/>
    </row>
    <row r="49" spans="2:19" ht="22.15" customHeight="1">
      <c r="B49" s="215" t="s">
        <v>182</v>
      </c>
      <c r="C49" s="277" t="s">
        <v>156</v>
      </c>
      <c r="D49" s="291"/>
      <c r="E49" s="149"/>
      <c r="F49" s="229"/>
      <c r="G49" s="251"/>
      <c r="H49" s="41"/>
      <c r="I49" s="238"/>
      <c r="J49" s="41"/>
      <c r="K49" s="260"/>
      <c r="L49" s="213"/>
      <c r="P49" s="37"/>
      <c r="Q49" s="37"/>
      <c r="R49" s="37"/>
      <c r="S49" s="37"/>
    </row>
    <row r="50" spans="2:19" ht="22.15" customHeight="1">
      <c r="B50" s="215"/>
      <c r="C50" s="290"/>
      <c r="D50" s="279" t="s">
        <v>146</v>
      </c>
      <c r="E50" s="149" t="s">
        <v>129</v>
      </c>
      <c r="F50" s="229">
        <v>24</v>
      </c>
      <c r="G50" s="227"/>
      <c r="H50" s="41"/>
      <c r="I50" s="229"/>
      <c r="J50" s="41"/>
      <c r="K50" s="260"/>
      <c r="L50" s="213"/>
      <c r="P50" s="37"/>
      <c r="Q50" s="37"/>
      <c r="R50" s="37"/>
      <c r="S50" s="37"/>
    </row>
    <row r="51" spans="2:19" ht="22.15" customHeight="1">
      <c r="B51" s="215"/>
      <c r="C51" s="290"/>
      <c r="D51" s="279" t="s">
        <v>97</v>
      </c>
      <c r="E51" s="149"/>
      <c r="F51" s="229"/>
      <c r="G51" s="227"/>
      <c r="H51" s="41"/>
      <c r="I51" s="229"/>
      <c r="J51" s="41"/>
      <c r="K51" s="260"/>
      <c r="L51" s="213"/>
      <c r="P51" s="37"/>
      <c r="Q51" s="37"/>
      <c r="R51" s="37"/>
      <c r="S51" s="37"/>
    </row>
    <row r="52" spans="2:19" ht="22.15" customHeight="1">
      <c r="B52" s="215"/>
      <c r="C52" s="290"/>
      <c r="D52" s="279" t="s">
        <v>133</v>
      </c>
      <c r="E52" s="149"/>
      <c r="F52" s="229"/>
      <c r="G52" s="227"/>
      <c r="H52" s="41"/>
      <c r="I52" s="229"/>
      <c r="J52" s="41"/>
      <c r="K52" s="260"/>
      <c r="L52" s="213"/>
      <c r="P52" s="37"/>
      <c r="Q52" s="37"/>
      <c r="R52" s="37"/>
      <c r="S52" s="37"/>
    </row>
    <row r="53" spans="2:19" ht="22.15" customHeight="1">
      <c r="B53" s="215"/>
      <c r="C53" s="290"/>
      <c r="D53" s="279" t="s">
        <v>98</v>
      </c>
      <c r="E53" s="149"/>
      <c r="F53" s="229"/>
      <c r="G53" s="227"/>
      <c r="H53" s="41"/>
      <c r="I53" s="229"/>
      <c r="J53" s="41"/>
      <c r="K53" s="260"/>
      <c r="L53" s="213"/>
      <c r="P53" s="37"/>
      <c r="Q53" s="37"/>
      <c r="R53" s="37"/>
      <c r="S53" s="37"/>
    </row>
    <row r="54" spans="2:19" ht="22.15" customHeight="1">
      <c r="B54" s="215"/>
      <c r="C54" s="290"/>
      <c r="D54" s="279" t="s">
        <v>111</v>
      </c>
      <c r="E54" s="149"/>
      <c r="F54" s="229"/>
      <c r="G54" s="227"/>
      <c r="H54" s="41"/>
      <c r="I54" s="229"/>
      <c r="J54" s="41"/>
      <c r="K54" s="260"/>
      <c r="L54" s="205"/>
      <c r="P54" s="37"/>
      <c r="Q54" s="37"/>
      <c r="R54" s="37"/>
      <c r="S54" s="37"/>
    </row>
    <row r="55" spans="2:19" ht="22.15" customHeight="1">
      <c r="B55" s="215"/>
      <c r="C55" s="290"/>
      <c r="D55" s="279" t="s">
        <v>134</v>
      </c>
      <c r="E55" s="149" t="s">
        <v>12</v>
      </c>
      <c r="F55" s="229">
        <v>8</v>
      </c>
      <c r="G55" s="227"/>
      <c r="H55" s="41"/>
      <c r="I55" s="229"/>
      <c r="J55" s="41"/>
      <c r="K55" s="260"/>
      <c r="L55" s="322"/>
      <c r="P55" s="37"/>
      <c r="Q55" s="37"/>
      <c r="R55" s="37"/>
      <c r="S55" s="37"/>
    </row>
    <row r="56" spans="2:19" ht="22.15" customHeight="1">
      <c r="B56" s="215"/>
      <c r="C56" s="282"/>
      <c r="D56" s="279" t="s">
        <v>148</v>
      </c>
      <c r="E56" s="149" t="s">
        <v>147</v>
      </c>
      <c r="F56" s="229">
        <v>2</v>
      </c>
      <c r="G56" s="227"/>
      <c r="H56" s="41"/>
      <c r="I56" s="229"/>
      <c r="J56" s="41"/>
      <c r="K56" s="260"/>
      <c r="L56" s="205"/>
      <c r="P56" s="37"/>
      <c r="Q56" s="37"/>
      <c r="R56" s="37"/>
      <c r="S56" s="37"/>
    </row>
    <row r="57" spans="2:19" ht="22.15" customHeight="1">
      <c r="B57" s="215"/>
      <c r="C57" s="282"/>
      <c r="D57" s="279"/>
      <c r="E57" s="228"/>
      <c r="F57" s="237"/>
      <c r="G57" s="251"/>
      <c r="H57" s="41"/>
      <c r="I57" s="238"/>
      <c r="J57" s="41"/>
      <c r="K57" s="260"/>
      <c r="L57" s="205"/>
      <c r="P57" s="37"/>
      <c r="Q57" s="37"/>
      <c r="R57" s="37"/>
      <c r="S57" s="37"/>
    </row>
    <row r="58" spans="2:19" ht="22.15" customHeight="1">
      <c r="B58" s="215" t="s">
        <v>183</v>
      </c>
      <c r="C58" s="277" t="s">
        <v>154</v>
      </c>
      <c r="D58" s="291"/>
      <c r="E58" s="149"/>
      <c r="F58" s="229"/>
      <c r="G58" s="251"/>
      <c r="H58" s="41"/>
      <c r="I58" s="238"/>
      <c r="J58" s="41"/>
      <c r="K58" s="260"/>
      <c r="L58" s="205"/>
      <c r="P58" s="37"/>
      <c r="Q58" s="37"/>
      <c r="R58" s="37"/>
      <c r="S58" s="37"/>
    </row>
    <row r="59" spans="2:19" ht="22.15" customHeight="1">
      <c r="B59" s="215"/>
      <c r="C59" s="287"/>
      <c r="D59" s="279" t="s">
        <v>99</v>
      </c>
      <c r="E59" s="149"/>
      <c r="F59" s="229"/>
      <c r="G59" s="227"/>
      <c r="H59" s="41"/>
      <c r="I59" s="229"/>
      <c r="J59" s="41"/>
      <c r="K59" s="260"/>
      <c r="L59" s="205"/>
      <c r="P59" s="37"/>
      <c r="Q59" s="37"/>
      <c r="R59" s="37"/>
      <c r="S59" s="37"/>
    </row>
    <row r="60" spans="2:19" ht="22.15" customHeight="1">
      <c r="B60" s="215"/>
      <c r="C60" s="287"/>
      <c r="D60" s="279" t="s">
        <v>130</v>
      </c>
      <c r="E60" s="149" t="s">
        <v>12</v>
      </c>
      <c r="F60" s="229">
        <v>22</v>
      </c>
      <c r="G60" s="227"/>
      <c r="H60" s="41"/>
      <c r="I60" s="229"/>
      <c r="J60" s="41"/>
      <c r="K60" s="260"/>
      <c r="L60" s="205"/>
      <c r="P60" s="37"/>
      <c r="Q60" s="37"/>
      <c r="R60" s="37"/>
      <c r="S60" s="37"/>
    </row>
    <row r="61" spans="2:19" ht="22.15" customHeight="1">
      <c r="B61" s="215"/>
      <c r="C61" s="287"/>
      <c r="D61" s="279" t="s">
        <v>100</v>
      </c>
      <c r="E61" s="149"/>
      <c r="F61" s="229"/>
      <c r="G61" s="227"/>
      <c r="H61" s="41"/>
      <c r="I61" s="229"/>
      <c r="J61" s="41"/>
      <c r="K61" s="260"/>
      <c r="L61" s="205"/>
      <c r="P61" s="37"/>
      <c r="Q61" s="37"/>
      <c r="R61" s="37"/>
      <c r="S61" s="37"/>
    </row>
    <row r="62" spans="2:19" ht="22.15" customHeight="1">
      <c r="B62" s="215"/>
      <c r="C62" s="287"/>
      <c r="D62" s="279" t="s">
        <v>101</v>
      </c>
      <c r="E62" s="149"/>
      <c r="F62" s="229"/>
      <c r="G62" s="227"/>
      <c r="H62" s="41"/>
      <c r="I62" s="229"/>
      <c r="J62" s="41"/>
      <c r="K62" s="260"/>
      <c r="L62" s="205"/>
      <c r="P62" s="37"/>
      <c r="Q62" s="37"/>
      <c r="R62" s="37"/>
      <c r="S62" s="37"/>
    </row>
    <row r="63" spans="2:19" ht="22.15" customHeight="1">
      <c r="B63" s="215"/>
      <c r="C63" s="287"/>
      <c r="D63" s="279" t="s">
        <v>102</v>
      </c>
      <c r="E63" s="149"/>
      <c r="F63" s="229"/>
      <c r="G63" s="227"/>
      <c r="H63" s="41"/>
      <c r="I63" s="229"/>
      <c r="J63" s="41"/>
      <c r="K63" s="260"/>
      <c r="L63" s="205"/>
      <c r="P63" s="37"/>
      <c r="Q63" s="37"/>
      <c r="R63" s="37"/>
      <c r="S63" s="37"/>
    </row>
    <row r="64" spans="2:19" ht="22.15" customHeight="1">
      <c r="B64" s="215"/>
      <c r="C64" s="287"/>
      <c r="D64" s="279" t="s">
        <v>103</v>
      </c>
      <c r="E64" s="149"/>
      <c r="F64" s="229"/>
      <c r="G64" s="227"/>
      <c r="H64" s="41"/>
      <c r="I64" s="229"/>
      <c r="J64" s="41"/>
      <c r="K64" s="260"/>
      <c r="L64" s="205"/>
      <c r="P64" s="37"/>
      <c r="Q64" s="37"/>
      <c r="R64" s="37"/>
      <c r="S64" s="37"/>
    </row>
    <row r="65" spans="2:19" ht="22.15" customHeight="1">
      <c r="B65" s="215"/>
      <c r="C65" s="287"/>
      <c r="D65" s="280"/>
      <c r="E65" s="149"/>
      <c r="F65" s="229"/>
      <c r="G65" s="227"/>
      <c r="H65" s="41"/>
      <c r="I65" s="229"/>
      <c r="J65" s="41"/>
      <c r="K65" s="260"/>
      <c r="L65" s="205"/>
      <c r="P65" s="37"/>
      <c r="Q65" s="37"/>
      <c r="R65" s="37"/>
      <c r="S65" s="37"/>
    </row>
    <row r="66" spans="2:19" ht="22.15" customHeight="1">
      <c r="B66" s="215" t="s">
        <v>184</v>
      </c>
      <c r="C66" s="306" t="s">
        <v>157</v>
      </c>
      <c r="D66" s="291"/>
      <c r="E66" s="149"/>
      <c r="F66" s="229"/>
      <c r="G66" s="251"/>
      <c r="H66" s="41"/>
      <c r="I66" s="238"/>
      <c r="J66" s="41"/>
      <c r="K66" s="260"/>
      <c r="L66" s="205"/>
      <c r="P66" s="37"/>
      <c r="Q66" s="37"/>
      <c r="R66" s="37"/>
      <c r="S66" s="37"/>
    </row>
    <row r="67" spans="2:19" ht="22.15" customHeight="1">
      <c r="B67" s="215"/>
      <c r="C67" s="293"/>
      <c r="D67" s="279" t="s">
        <v>104</v>
      </c>
      <c r="E67" s="228"/>
      <c r="F67" s="237"/>
      <c r="G67" s="251"/>
      <c r="H67" s="41"/>
      <c r="I67" s="238"/>
      <c r="J67" s="41"/>
      <c r="K67" s="260"/>
      <c r="L67" s="205"/>
      <c r="P67" s="37"/>
      <c r="Q67" s="37"/>
      <c r="R67" s="37"/>
      <c r="S67" s="37"/>
    </row>
    <row r="68" spans="2:19" ht="22.15" customHeight="1">
      <c r="B68" s="215"/>
      <c r="C68" s="293"/>
      <c r="D68" s="279" t="s">
        <v>105</v>
      </c>
      <c r="E68" s="228"/>
      <c r="F68" s="237"/>
      <c r="G68" s="251"/>
      <c r="H68" s="41"/>
      <c r="I68" s="238"/>
      <c r="J68" s="41"/>
      <c r="K68" s="260"/>
      <c r="L68" s="205"/>
      <c r="P68" s="37"/>
      <c r="Q68" s="37"/>
      <c r="R68" s="37"/>
      <c r="S68" s="37"/>
    </row>
    <row r="69" spans="2:19" ht="22.15" customHeight="1">
      <c r="B69" s="215"/>
      <c r="C69" s="293"/>
      <c r="D69" s="279" t="s">
        <v>106</v>
      </c>
      <c r="E69" s="228"/>
      <c r="F69" s="237"/>
      <c r="G69" s="251"/>
      <c r="H69" s="41"/>
      <c r="I69" s="238"/>
      <c r="J69" s="41"/>
      <c r="K69" s="260"/>
      <c r="L69" s="205"/>
      <c r="P69" s="37"/>
      <c r="Q69" s="37"/>
      <c r="R69" s="37"/>
      <c r="S69" s="37"/>
    </row>
    <row r="70" spans="2:19" ht="22.15" customHeight="1">
      <c r="B70" s="215"/>
      <c r="C70" s="293"/>
      <c r="D70" s="279" t="s">
        <v>107</v>
      </c>
      <c r="E70" s="149" t="s">
        <v>12</v>
      </c>
      <c r="F70" s="229">
        <v>8</v>
      </c>
      <c r="G70" s="227"/>
      <c r="H70" s="41"/>
      <c r="I70" s="229"/>
      <c r="J70" s="41"/>
      <c r="K70" s="260"/>
      <c r="L70" s="205"/>
      <c r="P70" s="37"/>
      <c r="Q70" s="37"/>
      <c r="R70" s="37"/>
      <c r="S70" s="37"/>
    </row>
    <row r="71" spans="2:19" ht="22.15" customHeight="1">
      <c r="B71" s="215"/>
      <c r="C71" s="283"/>
      <c r="D71" s="280"/>
      <c r="E71" s="228"/>
      <c r="F71" s="237"/>
      <c r="G71" s="251"/>
      <c r="H71" s="41"/>
      <c r="I71" s="238"/>
      <c r="J71" s="41"/>
      <c r="K71" s="260"/>
      <c r="L71" s="205"/>
      <c r="P71" s="37"/>
      <c r="Q71" s="37"/>
      <c r="R71" s="37"/>
      <c r="S71" s="37"/>
    </row>
    <row r="72" spans="2:19" ht="22.15" customHeight="1">
      <c r="B72" s="215" t="s">
        <v>185</v>
      </c>
      <c r="C72" s="307" t="s">
        <v>159</v>
      </c>
      <c r="D72" s="291"/>
      <c r="E72" s="149"/>
      <c r="F72" s="229"/>
      <c r="G72" s="251"/>
      <c r="H72" s="41"/>
      <c r="I72" s="238"/>
      <c r="J72" s="41"/>
      <c r="K72" s="260"/>
      <c r="L72" s="205"/>
      <c r="P72" s="37"/>
      <c r="Q72" s="37"/>
      <c r="R72" s="37"/>
      <c r="S72" s="37"/>
    </row>
    <row r="73" spans="2:19" ht="22.15" customHeight="1">
      <c r="B73" s="215"/>
      <c r="C73" s="293"/>
      <c r="D73" s="279" t="s">
        <v>108</v>
      </c>
      <c r="E73" s="228"/>
      <c r="F73" s="237"/>
      <c r="G73" s="251"/>
      <c r="H73" s="41"/>
      <c r="I73" s="238"/>
      <c r="J73" s="41"/>
      <c r="K73" s="260"/>
      <c r="L73" s="205"/>
      <c r="P73" s="37"/>
      <c r="Q73" s="37"/>
      <c r="R73" s="37"/>
      <c r="S73" s="37"/>
    </row>
    <row r="74" spans="2:19" ht="22.15" customHeight="1">
      <c r="B74" s="215"/>
      <c r="C74" s="293"/>
      <c r="D74" s="279" t="s">
        <v>149</v>
      </c>
      <c r="E74" s="149" t="s">
        <v>131</v>
      </c>
      <c r="F74" s="229">
        <v>1</v>
      </c>
      <c r="G74" s="227"/>
      <c r="H74" s="41"/>
      <c r="I74" s="229"/>
      <c r="J74" s="41"/>
      <c r="K74" s="260"/>
      <c r="L74" s="322"/>
      <c r="P74" s="37"/>
      <c r="Q74" s="37"/>
      <c r="R74" s="37"/>
      <c r="S74" s="37"/>
    </row>
    <row r="75" spans="2:19" ht="22.15" customHeight="1">
      <c r="B75" s="215"/>
      <c r="C75" s="293"/>
      <c r="D75" s="291"/>
      <c r="E75" s="149"/>
      <c r="F75" s="229"/>
      <c r="G75" s="251"/>
      <c r="H75" s="41"/>
      <c r="I75" s="238"/>
      <c r="J75" s="41"/>
      <c r="K75" s="260"/>
      <c r="L75" s="205"/>
      <c r="P75" s="37"/>
      <c r="Q75" s="37"/>
      <c r="R75" s="37"/>
      <c r="S75" s="37"/>
    </row>
    <row r="76" spans="2:19" ht="22.15" customHeight="1">
      <c r="B76" s="215" t="s">
        <v>186</v>
      </c>
      <c r="C76" s="306" t="s">
        <v>160</v>
      </c>
      <c r="D76" s="279"/>
      <c r="E76" s="149"/>
      <c r="F76" s="229"/>
      <c r="G76" s="251"/>
      <c r="H76" s="41"/>
      <c r="I76" s="238"/>
      <c r="J76" s="41"/>
      <c r="K76" s="260"/>
      <c r="L76" s="205"/>
      <c r="P76" s="37"/>
      <c r="Q76" s="37"/>
      <c r="R76" s="37"/>
      <c r="S76" s="37"/>
    </row>
    <row r="77" spans="2:19" ht="22.15" customHeight="1">
      <c r="B77" s="215"/>
      <c r="C77" s="293"/>
      <c r="D77" s="279" t="s">
        <v>109</v>
      </c>
      <c r="E77" s="149" t="s">
        <v>12</v>
      </c>
      <c r="F77" s="229">
        <v>2</v>
      </c>
      <c r="G77" s="227"/>
      <c r="H77" s="41"/>
      <c r="I77" s="229"/>
      <c r="J77" s="41"/>
      <c r="K77" s="260"/>
      <c r="L77" s="205"/>
      <c r="N77" s="47"/>
      <c r="P77" s="37"/>
      <c r="Q77" s="37"/>
      <c r="R77" s="37"/>
      <c r="S77" s="37"/>
    </row>
    <row r="78" spans="2:19" ht="22.15" customHeight="1">
      <c r="B78" s="215"/>
      <c r="C78" s="293"/>
      <c r="D78" s="279" t="s">
        <v>110</v>
      </c>
      <c r="E78" s="228"/>
      <c r="F78" s="237"/>
      <c r="G78" s="251"/>
      <c r="H78" s="41"/>
      <c r="I78" s="238"/>
      <c r="J78" s="41"/>
      <c r="K78" s="260"/>
      <c r="L78" s="213"/>
      <c r="N78" s="47"/>
      <c r="P78" s="37"/>
      <c r="Q78" s="37"/>
      <c r="R78" s="37"/>
      <c r="S78" s="37"/>
    </row>
    <row r="79" spans="2:19" ht="22.15" customHeight="1">
      <c r="B79" s="215"/>
      <c r="C79" s="283"/>
      <c r="D79" s="279"/>
      <c r="E79" s="149"/>
      <c r="F79" s="229"/>
      <c r="G79" s="251"/>
      <c r="H79" s="41"/>
      <c r="I79" s="238"/>
      <c r="J79" s="41"/>
      <c r="K79" s="260"/>
      <c r="L79" s="213"/>
      <c r="N79" s="47"/>
      <c r="P79" s="37"/>
      <c r="Q79" s="37"/>
      <c r="R79" s="37"/>
      <c r="S79" s="37"/>
    </row>
    <row r="80" spans="2:19" ht="22.15" customHeight="1">
      <c r="B80" s="215" t="s">
        <v>187</v>
      </c>
      <c r="C80" s="306" t="s">
        <v>161</v>
      </c>
      <c r="D80" s="279"/>
      <c r="E80" s="149"/>
      <c r="F80" s="229"/>
      <c r="G80" s="227"/>
      <c r="H80" s="41"/>
      <c r="I80" s="229"/>
      <c r="J80" s="41"/>
      <c r="K80" s="260"/>
      <c r="L80" s="213"/>
      <c r="N80" s="47"/>
      <c r="P80" s="37"/>
      <c r="Q80" s="37"/>
      <c r="R80" s="37"/>
      <c r="S80" s="37"/>
    </row>
    <row r="81" spans="2:19" ht="22.15" customHeight="1">
      <c r="B81" s="215"/>
      <c r="C81" s="283"/>
      <c r="D81" s="279" t="s">
        <v>135</v>
      </c>
      <c r="E81" s="149" t="s">
        <v>12</v>
      </c>
      <c r="F81" s="229">
        <v>4</v>
      </c>
      <c r="G81" s="227"/>
      <c r="H81" s="41"/>
      <c r="I81" s="229"/>
      <c r="J81" s="41"/>
      <c r="K81" s="260"/>
      <c r="L81" s="213"/>
      <c r="N81" s="47"/>
      <c r="P81" s="37"/>
      <c r="Q81" s="37"/>
      <c r="R81" s="37"/>
      <c r="S81" s="37"/>
    </row>
    <row r="82" spans="2:19" ht="22.15" customHeight="1">
      <c r="B82" s="215"/>
      <c r="C82" s="283"/>
      <c r="D82" s="279"/>
      <c r="E82" s="228"/>
      <c r="F82" s="237"/>
      <c r="G82" s="251"/>
      <c r="H82" s="41"/>
      <c r="I82" s="238"/>
      <c r="J82" s="41"/>
      <c r="K82" s="260"/>
      <c r="L82" s="213"/>
      <c r="N82" s="47"/>
      <c r="P82" s="37"/>
      <c r="Q82" s="37"/>
      <c r="R82" s="37"/>
      <c r="S82" s="37"/>
    </row>
    <row r="83" spans="2:19" ht="22.15" customHeight="1">
      <c r="B83" s="215"/>
      <c r="C83" s="403" t="s">
        <v>76</v>
      </c>
      <c r="D83" s="404"/>
      <c r="E83" s="228"/>
      <c r="F83" s="237"/>
      <c r="G83" s="251"/>
      <c r="H83" s="41"/>
      <c r="I83" s="238"/>
      <c r="J83" s="41"/>
      <c r="K83" s="260"/>
      <c r="L83" s="213"/>
      <c r="N83" s="47"/>
      <c r="P83" s="37"/>
      <c r="Q83" s="37"/>
      <c r="R83" s="37"/>
      <c r="S83" s="37"/>
    </row>
    <row r="84" spans="2:19" ht="22.15" customHeight="1">
      <c r="B84" s="215"/>
      <c r="C84" s="401" t="s">
        <v>116</v>
      </c>
      <c r="D84" s="402"/>
      <c r="E84" s="149"/>
      <c r="F84" s="229"/>
      <c r="G84" s="227"/>
      <c r="H84" s="41"/>
      <c r="I84" s="229"/>
      <c r="J84" s="41"/>
      <c r="K84" s="260"/>
      <c r="L84" s="213"/>
      <c r="N84" s="47"/>
      <c r="P84" s="37"/>
      <c r="Q84" s="37"/>
      <c r="R84" s="37"/>
      <c r="S84" s="37"/>
    </row>
    <row r="85" spans="2:19" ht="22.15" customHeight="1">
      <c r="B85" s="215" t="s">
        <v>188</v>
      </c>
      <c r="C85" s="391" t="s">
        <v>162</v>
      </c>
      <c r="D85" s="392"/>
      <c r="E85" s="149"/>
      <c r="F85" s="229"/>
      <c r="G85" s="227"/>
      <c r="H85" s="41"/>
      <c r="I85" s="229"/>
      <c r="J85" s="41"/>
      <c r="K85" s="260"/>
      <c r="L85" s="213"/>
      <c r="N85" s="47"/>
      <c r="P85" s="37"/>
      <c r="Q85" s="37"/>
      <c r="R85" s="37"/>
      <c r="S85" s="37"/>
    </row>
    <row r="86" spans="2:19" ht="22.15" customHeight="1">
      <c r="B86" s="215"/>
      <c r="C86" s="282"/>
      <c r="D86" s="279" t="s">
        <v>113</v>
      </c>
      <c r="E86" s="149" t="s">
        <v>129</v>
      </c>
      <c r="F86" s="229">
        <v>6</v>
      </c>
      <c r="G86" s="227"/>
      <c r="H86" s="41"/>
      <c r="I86" s="229"/>
      <c r="J86" s="41"/>
      <c r="K86" s="260"/>
      <c r="L86" s="213"/>
      <c r="N86" s="47"/>
      <c r="P86" s="37"/>
      <c r="Q86" s="37"/>
      <c r="R86" s="37"/>
      <c r="S86" s="37"/>
    </row>
    <row r="87" spans="2:19" ht="22.15" customHeight="1">
      <c r="B87" s="215"/>
      <c r="C87" s="285"/>
      <c r="D87" s="280"/>
      <c r="E87" s="149"/>
      <c r="F87" s="229"/>
      <c r="G87" s="227"/>
      <c r="H87" s="41"/>
      <c r="I87" s="229"/>
      <c r="J87" s="41"/>
      <c r="K87" s="260"/>
      <c r="L87" s="213"/>
      <c r="N87" s="47"/>
      <c r="P87" s="37"/>
      <c r="Q87" s="37"/>
      <c r="R87" s="37"/>
      <c r="S87" s="37"/>
    </row>
    <row r="88" spans="2:19" ht="22.15" customHeight="1">
      <c r="B88" s="215" t="s">
        <v>189</v>
      </c>
      <c r="C88" s="277" t="s">
        <v>163</v>
      </c>
      <c r="D88" s="292"/>
      <c r="E88" s="149"/>
      <c r="F88" s="229"/>
      <c r="G88" s="227"/>
      <c r="H88" s="41"/>
      <c r="I88" s="229"/>
      <c r="J88" s="41"/>
      <c r="K88" s="260"/>
      <c r="L88" s="213"/>
      <c r="N88" s="47"/>
      <c r="P88" s="37"/>
      <c r="Q88" s="37"/>
      <c r="R88" s="37"/>
      <c r="S88" s="37"/>
    </row>
    <row r="89" spans="2:19" ht="22.15" customHeight="1">
      <c r="B89" s="215"/>
      <c r="C89" s="397" t="s">
        <v>141</v>
      </c>
      <c r="D89" s="398"/>
      <c r="E89" s="149" t="s">
        <v>91</v>
      </c>
      <c r="F89" s="229">
        <v>3</v>
      </c>
      <c r="G89" s="227"/>
      <c r="H89" s="41"/>
      <c r="I89" s="229"/>
      <c r="J89" s="41"/>
      <c r="K89" s="260"/>
      <c r="L89" s="322"/>
      <c r="N89" s="47"/>
      <c r="P89" s="37"/>
      <c r="Q89" s="37"/>
      <c r="R89" s="37"/>
      <c r="S89" s="37"/>
    </row>
    <row r="90" spans="2:19" ht="22.15" customHeight="1">
      <c r="B90" s="215"/>
      <c r="C90" s="290"/>
      <c r="D90" s="291" t="s">
        <v>114</v>
      </c>
      <c r="E90" s="149" t="s">
        <v>131</v>
      </c>
      <c r="F90" s="229">
        <v>3</v>
      </c>
      <c r="G90" s="227"/>
      <c r="H90" s="41"/>
      <c r="I90" s="229"/>
      <c r="J90" s="41"/>
      <c r="K90" s="260"/>
      <c r="L90" s="322"/>
      <c r="N90" s="47"/>
      <c r="P90" s="37"/>
      <c r="Q90" s="37"/>
      <c r="R90" s="37"/>
      <c r="S90" s="37"/>
    </row>
    <row r="91" spans="2:19" ht="22.15" customHeight="1">
      <c r="B91" s="215"/>
      <c r="C91" s="287"/>
      <c r="D91" s="312" t="s">
        <v>142</v>
      </c>
      <c r="E91" s="149" t="s">
        <v>131</v>
      </c>
      <c r="F91" s="229">
        <v>3</v>
      </c>
      <c r="G91" s="227"/>
      <c r="H91" s="41"/>
      <c r="I91" s="229"/>
      <c r="J91" s="41"/>
      <c r="K91" s="260"/>
      <c r="L91" s="322"/>
      <c r="N91" s="47"/>
      <c r="P91" s="37"/>
      <c r="Q91" s="37"/>
      <c r="R91" s="37"/>
      <c r="S91" s="37"/>
    </row>
    <row r="92" spans="2:19" ht="22.15" customHeight="1">
      <c r="B92" s="215"/>
      <c r="C92" s="287"/>
      <c r="D92" s="309" t="s">
        <v>143</v>
      </c>
      <c r="E92" s="149" t="s">
        <v>131</v>
      </c>
      <c r="F92" s="229">
        <v>3</v>
      </c>
      <c r="G92" s="227"/>
      <c r="H92" s="41"/>
      <c r="I92" s="229"/>
      <c r="J92" s="41"/>
      <c r="K92" s="260"/>
      <c r="L92" s="322"/>
      <c r="N92" s="47"/>
      <c r="P92" s="37"/>
      <c r="Q92" s="37"/>
      <c r="R92" s="37"/>
      <c r="S92" s="37"/>
    </row>
    <row r="93" spans="2:19" ht="22.15" customHeight="1">
      <c r="B93" s="215"/>
      <c r="C93" s="287"/>
      <c r="D93" s="279" t="s">
        <v>144</v>
      </c>
      <c r="E93" s="149" t="s">
        <v>131</v>
      </c>
      <c r="F93" s="229">
        <v>3</v>
      </c>
      <c r="G93" s="227"/>
      <c r="H93" s="41"/>
      <c r="I93" s="229"/>
      <c r="J93" s="41"/>
      <c r="K93" s="260"/>
      <c r="L93" s="322"/>
      <c r="N93" s="47"/>
      <c r="P93" s="37"/>
      <c r="Q93" s="37"/>
      <c r="R93" s="37"/>
      <c r="S93" s="37"/>
    </row>
    <row r="94" spans="2:19" ht="22.15" customHeight="1">
      <c r="B94" s="215"/>
      <c r="C94" s="287"/>
      <c r="D94" s="279"/>
      <c r="E94" s="149"/>
      <c r="F94" s="229"/>
      <c r="G94" s="227"/>
      <c r="H94" s="41"/>
      <c r="I94" s="229"/>
      <c r="J94" s="41"/>
      <c r="K94" s="260"/>
      <c r="L94" s="213"/>
      <c r="N94" s="47"/>
      <c r="P94" s="37"/>
      <c r="Q94" s="37"/>
      <c r="R94" s="37"/>
      <c r="S94" s="37"/>
    </row>
    <row r="95" spans="2:19" ht="22.15" customHeight="1">
      <c r="B95" s="215" t="s">
        <v>190</v>
      </c>
      <c r="C95" s="277" t="s">
        <v>155</v>
      </c>
      <c r="D95" s="279"/>
      <c r="E95" s="149"/>
      <c r="F95" s="229"/>
      <c r="G95" s="251"/>
      <c r="H95" s="41"/>
      <c r="I95" s="238"/>
      <c r="J95" s="41"/>
      <c r="K95" s="260"/>
      <c r="L95" s="213"/>
      <c r="N95" s="47"/>
      <c r="P95" s="37"/>
      <c r="Q95" s="37"/>
      <c r="R95" s="37"/>
      <c r="S95" s="37"/>
    </row>
    <row r="96" spans="2:19" ht="22.15" customHeight="1">
      <c r="B96" s="215"/>
      <c r="C96" s="277"/>
      <c r="D96" s="279" t="s">
        <v>153</v>
      </c>
      <c r="E96" s="149" t="s">
        <v>91</v>
      </c>
      <c r="F96" s="229">
        <v>1</v>
      </c>
      <c r="G96" s="227"/>
      <c r="H96" s="41"/>
      <c r="I96" s="229"/>
      <c r="J96" s="41"/>
      <c r="K96" s="260"/>
      <c r="L96" s="213"/>
      <c r="N96" s="47"/>
      <c r="P96" s="37"/>
      <c r="Q96" s="37"/>
      <c r="R96" s="37"/>
      <c r="S96" s="37"/>
    </row>
    <row r="97" spans="2:19" ht="22.15" customHeight="1">
      <c r="B97" s="215"/>
      <c r="C97" s="277"/>
      <c r="D97" s="279" t="s">
        <v>152</v>
      </c>
      <c r="E97" s="149" t="s">
        <v>91</v>
      </c>
      <c r="F97" s="229">
        <v>1</v>
      </c>
      <c r="G97" s="227"/>
      <c r="H97" s="41"/>
      <c r="I97" s="229"/>
      <c r="J97" s="41"/>
      <c r="K97" s="260"/>
      <c r="L97" s="213"/>
      <c r="N97" s="47"/>
      <c r="P97" s="37"/>
      <c r="Q97" s="37"/>
      <c r="R97" s="37"/>
      <c r="S97" s="37"/>
    </row>
    <row r="98" spans="2:19" ht="22.15" customHeight="1">
      <c r="B98" s="215"/>
      <c r="C98" s="287"/>
      <c r="D98" s="279"/>
      <c r="E98" s="149"/>
      <c r="F98" s="229"/>
      <c r="G98" s="227"/>
      <c r="H98" s="41"/>
      <c r="I98" s="229"/>
      <c r="J98" s="41"/>
      <c r="K98" s="260"/>
      <c r="L98" s="213"/>
      <c r="N98" s="47"/>
      <c r="P98" s="37"/>
      <c r="Q98" s="37"/>
      <c r="R98" s="37"/>
      <c r="S98" s="37"/>
    </row>
    <row r="99" spans="2:19" ht="22.15" customHeight="1">
      <c r="B99" s="215" t="s">
        <v>191</v>
      </c>
      <c r="C99" s="306" t="s">
        <v>164</v>
      </c>
      <c r="D99" s="279"/>
      <c r="E99" s="149"/>
      <c r="F99" s="229"/>
      <c r="G99" s="252"/>
      <c r="H99" s="41"/>
      <c r="I99" s="238"/>
      <c r="J99" s="41"/>
      <c r="K99" s="260"/>
      <c r="L99" s="213"/>
      <c r="N99" s="47"/>
      <c r="P99" s="37"/>
      <c r="Q99" s="37"/>
      <c r="R99" s="37"/>
      <c r="S99" s="37"/>
    </row>
    <row r="100" spans="2:19" ht="22.15" customHeight="1">
      <c r="B100" s="215"/>
      <c r="C100" s="314"/>
      <c r="D100" s="279" t="s">
        <v>104</v>
      </c>
      <c r="E100" s="228"/>
      <c r="F100" s="237"/>
      <c r="G100" s="252"/>
      <c r="H100" s="41"/>
      <c r="I100" s="238"/>
      <c r="J100" s="41"/>
      <c r="K100" s="260"/>
      <c r="L100" s="213"/>
      <c r="N100" s="47"/>
      <c r="P100" s="37"/>
      <c r="Q100" s="37"/>
      <c r="R100" s="37"/>
      <c r="S100" s="37"/>
    </row>
    <row r="101" spans="2:19" ht="22.15" customHeight="1">
      <c r="B101" s="215"/>
      <c r="C101" s="308"/>
      <c r="D101" s="279" t="s">
        <v>105</v>
      </c>
      <c r="E101" s="228"/>
      <c r="F101" s="237"/>
      <c r="G101" s="252"/>
      <c r="H101" s="41"/>
      <c r="I101" s="238"/>
      <c r="J101" s="41"/>
      <c r="K101" s="260"/>
      <c r="L101" s="213"/>
      <c r="N101" s="47"/>
      <c r="P101" s="37"/>
      <c r="Q101" s="37"/>
      <c r="R101" s="37"/>
      <c r="S101" s="37"/>
    </row>
    <row r="102" spans="2:19" ht="22.15" customHeight="1">
      <c r="B102" s="215"/>
      <c r="C102" s="308"/>
      <c r="D102" s="279" t="s">
        <v>106</v>
      </c>
      <c r="E102" s="228"/>
      <c r="F102" s="237"/>
      <c r="G102" s="252"/>
      <c r="H102" s="41"/>
      <c r="I102" s="238"/>
      <c r="J102" s="41"/>
      <c r="K102" s="260"/>
      <c r="L102" s="213"/>
      <c r="N102" s="47"/>
      <c r="P102" s="37"/>
      <c r="Q102" s="37"/>
      <c r="R102" s="37"/>
      <c r="S102" s="37"/>
    </row>
    <row r="103" spans="2:19" ht="22.15" customHeight="1">
      <c r="B103" s="40"/>
      <c r="C103" s="310" t="s">
        <v>115</v>
      </c>
      <c r="D103" s="313"/>
      <c r="E103" s="149" t="s">
        <v>12</v>
      </c>
      <c r="F103" s="229">
        <v>8</v>
      </c>
      <c r="G103" s="227"/>
      <c r="H103" s="41"/>
      <c r="I103" s="229"/>
      <c r="J103" s="41"/>
      <c r="K103" s="260"/>
      <c r="L103" s="213"/>
      <c r="N103" s="47"/>
      <c r="P103" s="37"/>
      <c r="Q103" s="37"/>
      <c r="R103" s="37"/>
      <c r="S103" s="37"/>
    </row>
    <row r="104" spans="2:19" ht="22.15" customHeight="1">
      <c r="B104" s="40"/>
      <c r="C104" s="316"/>
      <c r="D104" s="317"/>
      <c r="E104" s="181"/>
      <c r="F104" s="234"/>
      <c r="G104" s="250"/>
      <c r="H104" s="273"/>
      <c r="I104" s="273"/>
      <c r="J104" s="273"/>
      <c r="K104" s="274"/>
      <c r="L104" s="213"/>
      <c r="N104" s="47"/>
      <c r="P104" s="37"/>
      <c r="Q104" s="37"/>
      <c r="R104" s="37"/>
      <c r="S104" s="37"/>
    </row>
    <row r="105" spans="2:19" ht="22.15" customHeight="1">
      <c r="B105" s="215" t="s">
        <v>192</v>
      </c>
      <c r="C105" s="306" t="s">
        <v>136</v>
      </c>
      <c r="D105" s="315"/>
      <c r="E105" s="149"/>
      <c r="F105" s="229"/>
      <c r="G105" s="251"/>
      <c r="H105" s="41"/>
      <c r="I105" s="238"/>
      <c r="J105" s="41"/>
      <c r="K105" s="260"/>
      <c r="L105" s="213"/>
      <c r="N105" s="47"/>
      <c r="P105" s="37"/>
      <c r="Q105" s="37"/>
      <c r="R105" s="37"/>
      <c r="S105" s="37"/>
    </row>
    <row r="106" spans="2:19" ht="22.15" customHeight="1">
      <c r="B106" s="215"/>
      <c r="C106" s="308"/>
      <c r="D106" s="279" t="s">
        <v>132</v>
      </c>
      <c r="E106" s="149" t="s">
        <v>12</v>
      </c>
      <c r="F106" s="229">
        <v>540</v>
      </c>
      <c r="G106" s="227"/>
      <c r="H106" s="41"/>
      <c r="I106" s="229"/>
      <c r="J106" s="41"/>
      <c r="K106" s="260"/>
      <c r="L106" s="322"/>
      <c r="N106" s="47"/>
      <c r="P106" s="37"/>
      <c r="Q106" s="37"/>
      <c r="R106" s="37"/>
      <c r="S106" s="37"/>
    </row>
    <row r="107" spans="2:19" ht="22.15" customHeight="1">
      <c r="B107" s="215"/>
      <c r="C107" s="308"/>
      <c r="D107" s="279" t="s">
        <v>226</v>
      </c>
      <c r="E107" s="149" t="s">
        <v>12</v>
      </c>
      <c r="F107" s="229">
        <v>540</v>
      </c>
      <c r="G107" s="227"/>
      <c r="H107" s="41"/>
      <c r="I107" s="229"/>
      <c r="J107" s="41"/>
      <c r="K107" s="260"/>
      <c r="L107" s="322"/>
      <c r="N107" s="47"/>
      <c r="P107" s="37"/>
      <c r="Q107" s="37"/>
      <c r="R107" s="37"/>
      <c r="S107" s="37"/>
    </row>
    <row r="108" spans="2:19" ht="22.15" customHeight="1">
      <c r="B108" s="40"/>
      <c r="C108" s="407"/>
      <c r="D108" s="408"/>
      <c r="E108" s="189"/>
      <c r="F108" s="229"/>
      <c r="G108" s="248"/>
      <c r="H108" s="41"/>
      <c r="I108" s="235"/>
      <c r="J108" s="41"/>
      <c r="K108" s="260"/>
      <c r="L108" s="213"/>
      <c r="N108" s="47"/>
      <c r="P108" s="37"/>
      <c r="Q108" s="37"/>
      <c r="R108" s="37"/>
      <c r="S108" s="37"/>
    </row>
    <row r="109" spans="2:19" ht="22.15" customHeight="1">
      <c r="B109" s="40"/>
      <c r="C109" s="409"/>
      <c r="D109" s="410"/>
      <c r="E109" s="189"/>
      <c r="F109" s="229"/>
      <c r="G109" s="248"/>
      <c r="H109" s="41"/>
      <c r="I109" s="235"/>
      <c r="J109" s="41"/>
      <c r="K109" s="260"/>
      <c r="L109" s="213"/>
      <c r="N109" s="47"/>
      <c r="P109" s="37"/>
      <c r="Q109" s="37"/>
      <c r="R109" s="37"/>
      <c r="S109" s="37"/>
    </row>
    <row r="110" spans="2:19" ht="22.15" customHeight="1">
      <c r="B110" s="40"/>
      <c r="C110" s="405"/>
      <c r="D110" s="406"/>
      <c r="E110" s="183"/>
      <c r="F110" s="233"/>
      <c r="G110" s="249"/>
      <c r="H110" s="272"/>
      <c r="I110" s="272"/>
      <c r="J110" s="272"/>
      <c r="K110" s="272"/>
      <c r="L110" s="213"/>
      <c r="N110" s="47"/>
      <c r="P110" s="37"/>
      <c r="Q110" s="37"/>
      <c r="R110" s="37"/>
      <c r="S110" s="37"/>
    </row>
    <row r="111" spans="2:19" ht="22.15" customHeight="1">
      <c r="B111" s="40"/>
      <c r="C111" s="403" t="s">
        <v>76</v>
      </c>
      <c r="D111" s="404"/>
      <c r="E111" s="228"/>
      <c r="F111" s="237"/>
      <c r="G111" s="251"/>
      <c r="H111" s="41"/>
      <c r="I111" s="238"/>
      <c r="J111" s="41"/>
      <c r="K111" s="260"/>
      <c r="L111" s="205"/>
      <c r="M111" s="42"/>
      <c r="P111" s="37"/>
      <c r="Q111" s="37"/>
    </row>
    <row r="112" spans="2:19" ht="22.15" customHeight="1">
      <c r="B112" s="40"/>
      <c r="C112" s="401" t="s">
        <v>117</v>
      </c>
      <c r="D112" s="402"/>
      <c r="E112" s="149"/>
      <c r="F112" s="229"/>
      <c r="G112" s="227"/>
      <c r="H112" s="41"/>
      <c r="I112" s="229"/>
      <c r="J112" s="41"/>
      <c r="K112" s="260"/>
      <c r="L112" s="205"/>
      <c r="M112" s="223"/>
      <c r="P112" s="37"/>
      <c r="Q112" s="37"/>
    </row>
    <row r="113" spans="2:19" ht="22.15" customHeight="1">
      <c r="B113" s="40" t="s">
        <v>193</v>
      </c>
      <c r="C113" s="391" t="s">
        <v>165</v>
      </c>
      <c r="D113" s="392"/>
      <c r="E113" s="149"/>
      <c r="F113" s="229"/>
      <c r="G113" s="227"/>
      <c r="H113" s="41"/>
      <c r="I113" s="229"/>
      <c r="J113" s="41"/>
      <c r="K113" s="260"/>
      <c r="L113" s="205"/>
      <c r="M113" s="224"/>
      <c r="P113" s="37"/>
      <c r="Q113" s="37"/>
    </row>
    <row r="114" spans="2:19" ht="22.15" customHeight="1">
      <c r="B114" s="40"/>
      <c r="C114" s="278"/>
      <c r="D114" s="279" t="s">
        <v>113</v>
      </c>
      <c r="E114" s="149" t="s">
        <v>12</v>
      </c>
      <c r="F114" s="229">
        <v>6</v>
      </c>
      <c r="G114" s="227"/>
      <c r="H114" s="41"/>
      <c r="I114" s="229"/>
      <c r="J114" s="41"/>
      <c r="K114" s="260"/>
      <c r="L114" s="205"/>
      <c r="M114" s="223"/>
      <c r="P114" s="37"/>
      <c r="Q114" s="37"/>
    </row>
    <row r="115" spans="2:19" ht="22.15" customHeight="1">
      <c r="B115" s="40"/>
      <c r="C115" s="311"/>
      <c r="D115" s="279" t="s">
        <v>94</v>
      </c>
      <c r="E115" s="149"/>
      <c r="F115" s="229"/>
      <c r="G115" s="227"/>
      <c r="H115" s="41"/>
      <c r="I115" s="229"/>
      <c r="J115" s="41"/>
      <c r="K115" s="260"/>
      <c r="L115" s="205"/>
      <c r="M115" s="223"/>
      <c r="P115" s="37"/>
      <c r="Q115" s="37"/>
    </row>
    <row r="116" spans="2:19" ht="22.15" customHeight="1">
      <c r="B116" s="40"/>
      <c r="C116" s="311"/>
      <c r="D116" s="279" t="s">
        <v>95</v>
      </c>
      <c r="E116" s="149"/>
      <c r="F116" s="229"/>
      <c r="G116" s="227"/>
      <c r="H116" s="41"/>
      <c r="I116" s="229"/>
      <c r="J116" s="41"/>
      <c r="K116" s="260"/>
      <c r="L116" s="205"/>
      <c r="M116" s="223"/>
      <c r="P116" s="37"/>
      <c r="Q116" s="37"/>
    </row>
    <row r="117" spans="2:19" ht="22.15" customHeight="1">
      <c r="B117" s="40"/>
      <c r="C117" s="311"/>
      <c r="D117" s="279" t="s">
        <v>124</v>
      </c>
      <c r="E117" s="149"/>
      <c r="F117" s="229"/>
      <c r="G117" s="227"/>
      <c r="H117" s="41"/>
      <c r="I117" s="229"/>
      <c r="J117" s="41"/>
      <c r="K117" s="260"/>
      <c r="L117" s="205"/>
      <c r="M117" s="223"/>
      <c r="P117" s="37"/>
      <c r="Q117" s="37"/>
      <c r="R117" s="37"/>
      <c r="S117" s="37"/>
    </row>
    <row r="118" spans="2:19" ht="22.15" customHeight="1">
      <c r="B118" s="40"/>
      <c r="C118" s="285"/>
      <c r="D118" s="280"/>
      <c r="E118" s="149"/>
      <c r="F118" s="229"/>
      <c r="G118" s="227"/>
      <c r="H118" s="41"/>
      <c r="I118" s="229"/>
      <c r="J118" s="41"/>
      <c r="K118" s="260"/>
      <c r="L118" s="205"/>
      <c r="M118" s="223"/>
      <c r="P118" s="37"/>
      <c r="Q118" s="37"/>
      <c r="R118" s="37"/>
      <c r="S118" s="37"/>
    </row>
    <row r="119" spans="2:19" ht="22.15" customHeight="1">
      <c r="B119" s="40" t="s">
        <v>194</v>
      </c>
      <c r="C119" s="391" t="s">
        <v>166</v>
      </c>
      <c r="D119" s="392"/>
      <c r="E119" s="149" t="s">
        <v>12</v>
      </c>
      <c r="F119" s="229">
        <v>8.8000000000000007</v>
      </c>
      <c r="G119" s="227"/>
      <c r="H119" s="41"/>
      <c r="I119" s="229"/>
      <c r="J119" s="41"/>
      <c r="K119" s="260"/>
      <c r="L119" s="205"/>
      <c r="M119" s="42"/>
      <c r="P119" s="37"/>
      <c r="Q119" s="37"/>
      <c r="R119" s="37"/>
      <c r="S119" s="37"/>
    </row>
    <row r="120" spans="2:19" ht="22.15" customHeight="1">
      <c r="B120" s="40"/>
      <c r="C120" s="282"/>
      <c r="D120" s="279" t="s">
        <v>138</v>
      </c>
      <c r="E120" s="180"/>
      <c r="F120" s="184"/>
      <c r="G120" s="185"/>
      <c r="H120" s="184"/>
      <c r="I120" s="184"/>
      <c r="J120" s="184"/>
      <c r="K120" s="272"/>
      <c r="L120" s="205"/>
      <c r="M120" s="42"/>
      <c r="P120" s="37"/>
      <c r="Q120" s="37"/>
      <c r="R120" s="37"/>
      <c r="S120" s="37"/>
    </row>
    <row r="121" spans="2:19" ht="22.15" customHeight="1">
      <c r="B121" s="40"/>
      <c r="C121" s="282"/>
      <c r="D121" s="279"/>
      <c r="E121" s="182"/>
      <c r="F121" s="184"/>
      <c r="G121" s="185"/>
      <c r="H121" s="184"/>
      <c r="I121" s="184"/>
      <c r="J121" s="184"/>
      <c r="K121" s="184"/>
      <c r="L121" s="205"/>
      <c r="M121" s="42"/>
      <c r="P121" s="37"/>
      <c r="Q121" s="37"/>
      <c r="R121" s="37"/>
      <c r="S121" s="37"/>
    </row>
    <row r="122" spans="2:19" ht="22.15" customHeight="1">
      <c r="B122" s="40" t="s">
        <v>195</v>
      </c>
      <c r="C122" s="391" t="s">
        <v>137</v>
      </c>
      <c r="D122" s="392"/>
      <c r="E122" s="149"/>
      <c r="F122" s="229"/>
      <c r="G122" s="251"/>
      <c r="H122" s="41"/>
      <c r="I122" s="238"/>
      <c r="J122" s="41"/>
      <c r="K122" s="260"/>
      <c r="L122" s="205"/>
      <c r="M122" s="42"/>
      <c r="P122" s="37"/>
      <c r="Q122" s="37"/>
      <c r="R122" s="37"/>
      <c r="S122" s="37"/>
    </row>
    <row r="123" spans="2:19" ht="22.15" customHeight="1">
      <c r="B123" s="40"/>
      <c r="C123" s="278"/>
      <c r="D123" s="279" t="s">
        <v>132</v>
      </c>
      <c r="E123" s="149" t="s">
        <v>12</v>
      </c>
      <c r="F123" s="229">
        <v>540</v>
      </c>
      <c r="G123" s="227"/>
      <c r="H123" s="41"/>
      <c r="I123" s="229"/>
      <c r="J123" s="41"/>
      <c r="K123" s="260"/>
      <c r="L123" s="322"/>
      <c r="M123" s="42"/>
      <c r="P123" s="37"/>
      <c r="Q123" s="37"/>
      <c r="R123" s="37"/>
      <c r="S123" s="37"/>
    </row>
    <row r="124" spans="2:19" ht="22.15" customHeight="1">
      <c r="B124" s="40"/>
      <c r="C124" s="278"/>
      <c r="D124" s="279" t="s">
        <v>226</v>
      </c>
      <c r="E124" s="149" t="s">
        <v>12</v>
      </c>
      <c r="F124" s="229">
        <v>540</v>
      </c>
      <c r="G124" s="227"/>
      <c r="H124" s="41"/>
      <c r="I124" s="229"/>
      <c r="J124" s="41"/>
      <c r="K124" s="260"/>
      <c r="L124" s="322"/>
      <c r="M124" s="42"/>
      <c r="P124" s="37"/>
      <c r="Q124" s="37"/>
      <c r="R124" s="37"/>
      <c r="S124" s="37"/>
    </row>
    <row r="125" spans="2:19" ht="22.15" customHeight="1">
      <c r="B125" s="40"/>
      <c r="C125" s="282"/>
      <c r="D125" s="279"/>
      <c r="E125" s="182"/>
      <c r="F125" s="184"/>
      <c r="G125" s="185"/>
      <c r="H125" s="184"/>
      <c r="I125" s="184"/>
      <c r="J125" s="184"/>
      <c r="K125" s="184"/>
      <c r="L125" s="205"/>
      <c r="M125" s="42"/>
      <c r="P125" s="37"/>
      <c r="Q125" s="37"/>
      <c r="R125" s="37"/>
      <c r="S125" s="37"/>
    </row>
    <row r="126" spans="2:19" ht="22.15" customHeight="1">
      <c r="B126" s="40" t="s">
        <v>196</v>
      </c>
      <c r="C126" s="391" t="s">
        <v>167</v>
      </c>
      <c r="D126" s="392"/>
      <c r="E126" s="149"/>
      <c r="F126" s="229"/>
      <c r="G126" s="185"/>
      <c r="H126" s="184"/>
      <c r="I126" s="184"/>
      <c r="J126" s="184"/>
      <c r="K126" s="184"/>
      <c r="L126" s="205"/>
      <c r="M126" s="42"/>
      <c r="P126" s="37"/>
      <c r="Q126" s="37"/>
      <c r="R126" s="37"/>
      <c r="S126" s="37"/>
    </row>
    <row r="127" spans="2:19" ht="22.15" customHeight="1">
      <c r="B127" s="40"/>
      <c r="C127" s="282"/>
      <c r="D127" s="279" t="s">
        <v>123</v>
      </c>
      <c r="E127" s="149" t="s">
        <v>129</v>
      </c>
      <c r="F127" s="229">
        <v>27</v>
      </c>
      <c r="G127" s="227"/>
      <c r="H127" s="41"/>
      <c r="I127" s="229"/>
      <c r="J127" s="41"/>
      <c r="K127" s="260"/>
      <c r="L127" s="205"/>
      <c r="M127" s="42"/>
      <c r="P127" s="37"/>
      <c r="Q127" s="37"/>
      <c r="R127" s="37"/>
      <c r="S127" s="37"/>
    </row>
    <row r="128" spans="2:19" ht="22.15" customHeight="1">
      <c r="B128" s="40"/>
      <c r="C128" s="282"/>
      <c r="D128" s="280" t="s">
        <v>94</v>
      </c>
      <c r="E128" s="182"/>
      <c r="F128" s="184"/>
      <c r="G128" s="185"/>
      <c r="H128" s="184"/>
      <c r="I128" s="184"/>
      <c r="J128" s="184"/>
      <c r="K128" s="184"/>
      <c r="L128" s="205"/>
      <c r="M128" s="42"/>
      <c r="P128" s="37"/>
      <c r="Q128" s="37"/>
      <c r="R128" s="37"/>
      <c r="S128" s="37"/>
    </row>
    <row r="129" spans="2:19" ht="22.15" customHeight="1">
      <c r="B129" s="40"/>
      <c r="C129" s="282"/>
      <c r="D129" s="280" t="s">
        <v>95</v>
      </c>
      <c r="E129" s="182"/>
      <c r="F129" s="184"/>
      <c r="G129" s="185"/>
      <c r="H129" s="184"/>
      <c r="I129" s="184"/>
      <c r="J129" s="184"/>
      <c r="K129" s="184"/>
      <c r="L129" s="205"/>
      <c r="M129" s="42"/>
      <c r="P129" s="37"/>
      <c r="Q129" s="37"/>
      <c r="R129" s="37"/>
      <c r="S129" s="37"/>
    </row>
    <row r="130" spans="2:19" ht="22.15" customHeight="1">
      <c r="B130" s="40"/>
      <c r="C130" s="282"/>
      <c r="D130" s="279" t="s">
        <v>125</v>
      </c>
      <c r="E130" s="182"/>
      <c r="F130" s="184"/>
      <c r="G130" s="185"/>
      <c r="H130" s="184"/>
      <c r="I130" s="184"/>
      <c r="J130" s="184"/>
      <c r="K130" s="184"/>
      <c r="L130" s="205"/>
      <c r="M130" s="42"/>
      <c r="P130" s="37"/>
      <c r="Q130" s="37"/>
    </row>
    <row r="131" spans="2:19" ht="22.15" customHeight="1">
      <c r="B131" s="40"/>
      <c r="C131" s="282"/>
      <c r="D131" s="279" t="s">
        <v>96</v>
      </c>
      <c r="E131" s="182"/>
      <c r="F131" s="184"/>
      <c r="G131" s="185"/>
      <c r="H131" s="184"/>
      <c r="I131" s="184"/>
      <c r="J131" s="184"/>
      <c r="K131" s="184"/>
      <c r="L131" s="205"/>
      <c r="M131" s="42"/>
      <c r="P131" s="37"/>
      <c r="Q131" s="37"/>
    </row>
    <row r="132" spans="2:19" ht="22.15" customHeight="1">
      <c r="B132" s="40"/>
      <c r="C132" s="393"/>
      <c r="D132" s="394"/>
      <c r="E132" s="182"/>
      <c r="F132" s="184"/>
      <c r="G132" s="185"/>
      <c r="H132" s="184"/>
      <c r="I132" s="184"/>
      <c r="J132" s="184"/>
      <c r="K132" s="184"/>
      <c r="L132" s="205"/>
      <c r="M132" s="42"/>
      <c r="P132" s="37"/>
      <c r="Q132" s="37"/>
    </row>
    <row r="133" spans="2:19" ht="22.15" customHeight="1">
      <c r="B133" s="40" t="s">
        <v>197</v>
      </c>
      <c r="C133" s="277" t="s">
        <v>168</v>
      </c>
      <c r="D133" s="286"/>
      <c r="E133" s="149"/>
      <c r="F133" s="229"/>
      <c r="G133" s="185"/>
      <c r="H133" s="184"/>
      <c r="I133" s="184"/>
      <c r="J133" s="184"/>
      <c r="K133" s="184"/>
      <c r="L133" s="205"/>
      <c r="M133" s="42"/>
      <c r="P133" s="37"/>
      <c r="Q133" s="37"/>
    </row>
    <row r="134" spans="2:19" ht="22.15" customHeight="1">
      <c r="B134" s="40"/>
      <c r="C134" s="397" t="s">
        <v>141</v>
      </c>
      <c r="D134" s="398"/>
      <c r="E134" s="149" t="s">
        <v>91</v>
      </c>
      <c r="F134" s="229">
        <v>3</v>
      </c>
      <c r="G134" s="227"/>
      <c r="H134" s="41"/>
      <c r="I134" s="229"/>
      <c r="J134" s="41"/>
      <c r="K134" s="260"/>
      <c r="L134" s="322"/>
      <c r="M134" s="42"/>
      <c r="P134" s="37"/>
      <c r="Q134" s="37"/>
    </row>
    <row r="135" spans="2:19" ht="22.15" customHeight="1">
      <c r="B135" s="40"/>
      <c r="C135" s="308"/>
      <c r="D135" s="309" t="s">
        <v>114</v>
      </c>
      <c r="E135" s="149" t="s">
        <v>131</v>
      </c>
      <c r="F135" s="229">
        <v>3</v>
      </c>
      <c r="G135" s="227"/>
      <c r="H135" s="41"/>
      <c r="I135" s="229"/>
      <c r="J135" s="41"/>
      <c r="K135" s="260"/>
      <c r="L135" s="322"/>
      <c r="M135" s="42"/>
      <c r="P135" s="37"/>
      <c r="Q135" s="37"/>
    </row>
    <row r="136" spans="2:19" ht="22.15" customHeight="1">
      <c r="B136" s="40"/>
      <c r="C136" s="287"/>
      <c r="D136" s="312" t="s">
        <v>142</v>
      </c>
      <c r="E136" s="149" t="s">
        <v>131</v>
      </c>
      <c r="F136" s="229">
        <v>3</v>
      </c>
      <c r="G136" s="227"/>
      <c r="H136" s="41"/>
      <c r="I136" s="229"/>
      <c r="J136" s="41"/>
      <c r="K136" s="260"/>
      <c r="L136" s="322"/>
      <c r="M136" s="42"/>
      <c r="P136" s="37"/>
      <c r="Q136" s="37"/>
    </row>
    <row r="137" spans="2:19" ht="22.15" customHeight="1">
      <c r="B137" s="40"/>
      <c r="C137" s="287"/>
      <c r="D137" s="309" t="s">
        <v>143</v>
      </c>
      <c r="E137" s="149" t="s">
        <v>131</v>
      </c>
      <c r="F137" s="229">
        <v>3</v>
      </c>
      <c r="G137" s="227"/>
      <c r="H137" s="41"/>
      <c r="I137" s="229"/>
      <c r="J137" s="41"/>
      <c r="K137" s="260"/>
      <c r="L137" s="322"/>
      <c r="M137" s="42"/>
      <c r="P137" s="37"/>
      <c r="Q137" s="37"/>
    </row>
    <row r="138" spans="2:19" ht="22.15" customHeight="1">
      <c r="B138" s="40"/>
      <c r="C138" s="287"/>
      <c r="D138" s="279" t="s">
        <v>144</v>
      </c>
      <c r="E138" s="149" t="s">
        <v>131</v>
      </c>
      <c r="F138" s="229">
        <v>3</v>
      </c>
      <c r="G138" s="227"/>
      <c r="H138" s="41"/>
      <c r="I138" s="229"/>
      <c r="J138" s="41"/>
      <c r="K138" s="260"/>
      <c r="L138" s="322"/>
      <c r="M138" s="42"/>
      <c r="P138" s="37"/>
      <c r="Q138" s="37"/>
    </row>
    <row r="139" spans="2:19" ht="22.15" customHeight="1">
      <c r="B139" s="40"/>
      <c r="C139" s="395"/>
      <c r="D139" s="396"/>
      <c r="E139" s="182"/>
      <c r="F139" s="184"/>
      <c r="G139" s="185"/>
      <c r="H139" s="184"/>
      <c r="I139" s="184"/>
      <c r="J139" s="184"/>
      <c r="K139" s="184"/>
      <c r="L139" s="205"/>
      <c r="M139" s="42"/>
      <c r="P139" s="37"/>
      <c r="Q139" s="37"/>
    </row>
    <row r="140" spans="2:19" ht="22.15" customHeight="1">
      <c r="B140" s="215" t="s">
        <v>198</v>
      </c>
      <c r="C140" s="277" t="s">
        <v>169</v>
      </c>
      <c r="D140" s="279"/>
      <c r="E140" s="149"/>
      <c r="F140" s="229"/>
      <c r="G140" s="251"/>
      <c r="H140" s="41"/>
      <c r="I140" s="238"/>
      <c r="J140" s="41"/>
      <c r="K140" s="260"/>
      <c r="L140" s="205"/>
      <c r="M140" s="42"/>
      <c r="P140" s="37"/>
      <c r="Q140" s="37"/>
    </row>
    <row r="141" spans="2:19" ht="22.15" customHeight="1">
      <c r="B141" s="215"/>
      <c r="C141" s="277"/>
      <c r="D141" s="279" t="s">
        <v>153</v>
      </c>
      <c r="E141" s="149" t="s">
        <v>91</v>
      </c>
      <c r="F141" s="229">
        <v>1</v>
      </c>
      <c r="G141" s="227"/>
      <c r="H141" s="41"/>
      <c r="I141" s="229"/>
      <c r="J141" s="41"/>
      <c r="K141" s="260"/>
      <c r="L141" s="205"/>
      <c r="M141" s="42"/>
      <c r="P141" s="37"/>
      <c r="Q141" s="37"/>
    </row>
    <row r="142" spans="2:19" ht="22.15" customHeight="1">
      <c r="B142" s="215"/>
      <c r="C142" s="277"/>
      <c r="D142" s="279" t="s">
        <v>152</v>
      </c>
      <c r="E142" s="149" t="s">
        <v>91</v>
      </c>
      <c r="F142" s="229">
        <v>1</v>
      </c>
      <c r="G142" s="227"/>
      <c r="H142" s="41"/>
      <c r="I142" s="229"/>
      <c r="J142" s="41"/>
      <c r="K142" s="260"/>
      <c r="L142" s="205"/>
      <c r="M142" s="42"/>
      <c r="P142" s="37"/>
      <c r="Q142" s="37"/>
    </row>
    <row r="143" spans="2:19" ht="22.15" customHeight="1">
      <c r="B143" s="294"/>
      <c r="C143" s="442"/>
      <c r="D143" s="443"/>
      <c r="E143" s="295"/>
      <c r="F143" s="231"/>
      <c r="G143" s="296"/>
      <c r="H143" s="231"/>
      <c r="I143" s="231"/>
      <c r="J143" s="231"/>
      <c r="K143" s="231"/>
      <c r="L143" s="297"/>
      <c r="M143" s="42"/>
      <c r="P143" s="37"/>
      <c r="Q143" s="37"/>
    </row>
    <row r="144" spans="2:19" ht="22.15" customHeight="1">
      <c r="B144" s="298"/>
      <c r="C144" s="440"/>
      <c r="D144" s="441"/>
      <c r="E144" s="299"/>
      <c r="F144" s="300"/>
      <c r="G144" s="301"/>
      <c r="H144" s="302"/>
      <c r="I144" s="303"/>
      <c r="J144" s="302"/>
      <c r="K144" s="304"/>
      <c r="L144" s="305"/>
      <c r="P144" s="37"/>
      <c r="Q144" s="37"/>
      <c r="R144" s="37"/>
      <c r="S144" s="37"/>
    </row>
    <row r="145" spans="2:19" s="36" customFormat="1" ht="22.15" customHeight="1">
      <c r="B145" s="284"/>
      <c r="C145" s="403" t="s">
        <v>76</v>
      </c>
      <c r="D145" s="404"/>
      <c r="E145" s="228"/>
      <c r="F145" s="237"/>
      <c r="G145" s="251"/>
      <c r="H145" s="41"/>
      <c r="I145" s="238"/>
      <c r="J145" s="41"/>
      <c r="K145" s="260"/>
      <c r="L145" s="217"/>
      <c r="M145" s="42"/>
      <c r="R145" s="45"/>
      <c r="S145" s="46"/>
    </row>
    <row r="146" spans="2:19" s="36" customFormat="1" ht="22.15" customHeight="1">
      <c r="B146" s="284"/>
      <c r="C146" s="401" t="s">
        <v>126</v>
      </c>
      <c r="D146" s="402"/>
      <c r="E146" s="149"/>
      <c r="F146" s="229"/>
      <c r="G146" s="227"/>
      <c r="H146" s="41"/>
      <c r="I146" s="229"/>
      <c r="J146" s="41"/>
      <c r="K146" s="260"/>
      <c r="L146" s="217"/>
      <c r="M146" s="42"/>
      <c r="R146" s="45"/>
      <c r="S146" s="46"/>
    </row>
    <row r="147" spans="2:19">
      <c r="B147" s="215" t="s">
        <v>175</v>
      </c>
      <c r="C147" s="391" t="s">
        <v>170</v>
      </c>
      <c r="D147" s="392"/>
      <c r="E147" s="149"/>
      <c r="F147" s="229"/>
      <c r="G147" s="227"/>
      <c r="H147" s="41"/>
      <c r="I147" s="229"/>
      <c r="J147" s="41"/>
      <c r="K147" s="260"/>
      <c r="L147" s="226"/>
    </row>
    <row r="148" spans="2:19" ht="21">
      <c r="B148" s="215"/>
      <c r="C148" s="282"/>
      <c r="D148" s="279" t="s">
        <v>113</v>
      </c>
      <c r="E148" s="149" t="s">
        <v>12</v>
      </c>
      <c r="F148" s="229">
        <v>6</v>
      </c>
      <c r="G148" s="227"/>
      <c r="H148" s="41"/>
      <c r="I148" s="229"/>
      <c r="J148" s="41"/>
      <c r="K148" s="260"/>
      <c r="L148" s="226"/>
    </row>
    <row r="149" spans="2:19" ht="21">
      <c r="B149" s="215"/>
      <c r="C149" s="288"/>
      <c r="D149" s="279" t="s">
        <v>94</v>
      </c>
      <c r="E149" s="149"/>
      <c r="F149" s="229"/>
      <c r="G149" s="227"/>
      <c r="H149" s="41"/>
      <c r="I149" s="229"/>
      <c r="J149" s="41"/>
      <c r="K149" s="260"/>
      <c r="L149" s="226"/>
    </row>
    <row r="150" spans="2:19" ht="21">
      <c r="B150" s="215"/>
      <c r="C150" s="288"/>
      <c r="D150" s="279" t="s">
        <v>95</v>
      </c>
      <c r="E150" s="149"/>
      <c r="F150" s="229"/>
      <c r="G150" s="227"/>
      <c r="H150" s="41"/>
      <c r="I150" s="229"/>
      <c r="J150" s="41"/>
      <c r="K150" s="260"/>
      <c r="L150" s="226"/>
    </row>
    <row r="151" spans="2:19" ht="21">
      <c r="B151" s="215"/>
      <c r="C151" s="288"/>
      <c r="D151" s="279" t="s">
        <v>124</v>
      </c>
      <c r="E151" s="149"/>
      <c r="F151" s="229"/>
      <c r="G151" s="227"/>
      <c r="H151" s="41"/>
      <c r="I151" s="229"/>
      <c r="J151" s="41"/>
      <c r="K151" s="260"/>
      <c r="L151" s="226"/>
    </row>
    <row r="152" spans="2:19" ht="21">
      <c r="B152" s="215"/>
      <c r="C152" s="285"/>
      <c r="D152" s="280"/>
      <c r="E152" s="149"/>
      <c r="F152" s="229"/>
      <c r="G152" s="227"/>
      <c r="H152" s="41"/>
      <c r="I152" s="229"/>
      <c r="J152" s="41"/>
      <c r="K152" s="260"/>
      <c r="L152" s="226"/>
    </row>
    <row r="153" spans="2:19">
      <c r="B153" s="215" t="s">
        <v>176</v>
      </c>
      <c r="C153" s="391" t="s">
        <v>171</v>
      </c>
      <c r="D153" s="392"/>
      <c r="E153" s="149" t="s">
        <v>12</v>
      </c>
      <c r="F153" s="229">
        <v>8.8000000000000007</v>
      </c>
      <c r="G153" s="227"/>
      <c r="H153" s="41"/>
      <c r="I153" s="229"/>
      <c r="J153" s="41"/>
      <c r="K153" s="260"/>
      <c r="L153" s="226"/>
    </row>
    <row r="154" spans="2:19" ht="21">
      <c r="B154" s="215"/>
      <c r="C154" s="282"/>
      <c r="D154" s="279" t="s">
        <v>118</v>
      </c>
      <c r="E154" s="180"/>
      <c r="F154" s="184"/>
      <c r="G154" s="185"/>
      <c r="H154" s="184"/>
      <c r="I154" s="184"/>
      <c r="J154" s="184"/>
      <c r="K154" s="272"/>
      <c r="L154" s="226"/>
    </row>
    <row r="155" spans="2:19" ht="21">
      <c r="B155" s="215"/>
      <c r="C155" s="282"/>
      <c r="D155" s="279" t="s">
        <v>119</v>
      </c>
      <c r="E155" s="182"/>
      <c r="F155" s="184"/>
      <c r="G155" s="185"/>
      <c r="H155" s="184"/>
      <c r="I155" s="184"/>
      <c r="J155" s="184"/>
      <c r="K155" s="184"/>
      <c r="L155" s="226"/>
    </row>
    <row r="156" spans="2:19" ht="21">
      <c r="B156" s="215"/>
      <c r="C156" s="282"/>
      <c r="D156" s="279" t="s">
        <v>120</v>
      </c>
      <c r="E156" s="182"/>
      <c r="F156" s="184"/>
      <c r="G156" s="185"/>
      <c r="H156" s="184"/>
      <c r="I156" s="184"/>
      <c r="J156" s="184"/>
      <c r="K156" s="184"/>
      <c r="L156" s="226"/>
    </row>
    <row r="157" spans="2:19" ht="21">
      <c r="B157" s="215"/>
      <c r="C157" s="282"/>
      <c r="D157" s="279" t="s">
        <v>121</v>
      </c>
      <c r="E157" s="182"/>
      <c r="F157" s="184"/>
      <c r="G157" s="185"/>
      <c r="H157" s="184"/>
      <c r="I157" s="184"/>
      <c r="J157" s="184"/>
      <c r="K157" s="184"/>
      <c r="L157" s="226"/>
    </row>
    <row r="158" spans="2:19" ht="21">
      <c r="B158" s="215"/>
      <c r="C158" s="282"/>
      <c r="D158" s="279" t="s">
        <v>122</v>
      </c>
      <c r="E158" s="182"/>
      <c r="F158" s="184"/>
      <c r="G158" s="185"/>
      <c r="H158" s="184"/>
      <c r="I158" s="184"/>
      <c r="J158" s="184"/>
      <c r="K158" s="184"/>
      <c r="L158" s="226"/>
    </row>
    <row r="159" spans="2:19" ht="21">
      <c r="B159" s="215"/>
      <c r="C159" s="282"/>
      <c r="D159" s="279"/>
      <c r="E159" s="182"/>
      <c r="F159" s="184"/>
      <c r="G159" s="185"/>
      <c r="H159" s="184"/>
      <c r="I159" s="184"/>
      <c r="J159" s="184"/>
      <c r="K159" s="184"/>
      <c r="L159" s="226"/>
    </row>
    <row r="160" spans="2:19">
      <c r="B160" s="215" t="s">
        <v>177</v>
      </c>
      <c r="C160" s="391" t="s">
        <v>172</v>
      </c>
      <c r="D160" s="392"/>
      <c r="E160" s="149" t="s">
        <v>129</v>
      </c>
      <c r="F160" s="229">
        <v>27</v>
      </c>
      <c r="G160" s="227"/>
      <c r="H160" s="41"/>
      <c r="I160" s="229"/>
      <c r="J160" s="41"/>
      <c r="K160" s="260"/>
      <c r="L160" s="226"/>
    </row>
    <row r="161" spans="2:12" ht="21">
      <c r="B161" s="215"/>
      <c r="C161" s="282"/>
      <c r="D161" s="279" t="s">
        <v>123</v>
      </c>
      <c r="E161" s="182"/>
      <c r="F161" s="184"/>
      <c r="G161" s="185"/>
      <c r="H161" s="184"/>
      <c r="I161" s="184"/>
      <c r="J161" s="184"/>
      <c r="K161" s="184"/>
      <c r="L161" s="226"/>
    </row>
    <row r="162" spans="2:12" ht="21">
      <c r="B162" s="215"/>
      <c r="C162" s="282"/>
      <c r="D162" s="280" t="s">
        <v>94</v>
      </c>
      <c r="E162" s="182"/>
      <c r="F162" s="184"/>
      <c r="G162" s="185"/>
      <c r="H162" s="184"/>
      <c r="I162" s="184"/>
      <c r="J162" s="184"/>
      <c r="K162" s="184"/>
      <c r="L162" s="226"/>
    </row>
    <row r="163" spans="2:12" ht="21">
      <c r="B163" s="215"/>
      <c r="C163" s="282"/>
      <c r="D163" s="280" t="s">
        <v>95</v>
      </c>
      <c r="E163" s="182"/>
      <c r="F163" s="184"/>
      <c r="G163" s="185"/>
      <c r="H163" s="184"/>
      <c r="I163" s="184"/>
      <c r="J163" s="184"/>
      <c r="K163" s="184"/>
      <c r="L163" s="226"/>
    </row>
    <row r="164" spans="2:12" ht="21">
      <c r="B164" s="215"/>
      <c r="C164" s="282"/>
      <c r="D164" s="279" t="s">
        <v>125</v>
      </c>
      <c r="E164" s="182"/>
      <c r="F164" s="184"/>
      <c r="G164" s="185"/>
      <c r="H164" s="184"/>
      <c r="I164" s="184"/>
      <c r="J164" s="184"/>
      <c r="K164" s="184"/>
      <c r="L164" s="226"/>
    </row>
    <row r="165" spans="2:12" ht="21">
      <c r="B165" s="215"/>
      <c r="C165" s="282"/>
      <c r="D165" s="279" t="s">
        <v>96</v>
      </c>
      <c r="E165" s="182"/>
      <c r="F165" s="184"/>
      <c r="G165" s="185"/>
      <c r="H165" s="184"/>
      <c r="I165" s="184"/>
      <c r="J165" s="184"/>
      <c r="K165" s="184"/>
      <c r="L165" s="226"/>
    </row>
    <row r="166" spans="2:12">
      <c r="B166" s="215"/>
      <c r="C166" s="393"/>
      <c r="D166" s="394"/>
      <c r="E166" s="182"/>
      <c r="F166" s="184"/>
      <c r="G166" s="185"/>
      <c r="H166" s="184"/>
      <c r="I166" s="184"/>
      <c r="J166" s="184"/>
      <c r="K166" s="184"/>
      <c r="L166" s="226"/>
    </row>
    <row r="167" spans="2:12">
      <c r="B167" s="215" t="s">
        <v>178</v>
      </c>
      <c r="C167" s="391" t="s">
        <v>139</v>
      </c>
      <c r="D167" s="392"/>
      <c r="E167" s="149"/>
      <c r="F167" s="229"/>
      <c r="G167" s="251"/>
      <c r="H167" s="41"/>
      <c r="I167" s="238"/>
      <c r="J167" s="41"/>
      <c r="K167" s="260"/>
      <c r="L167" s="226"/>
    </row>
    <row r="168" spans="2:12">
      <c r="B168" s="215"/>
      <c r="C168" s="278"/>
      <c r="D168" s="279" t="s">
        <v>132</v>
      </c>
      <c r="E168" s="149" t="s">
        <v>12</v>
      </c>
      <c r="F168" s="229">
        <v>540</v>
      </c>
      <c r="G168" s="227"/>
      <c r="H168" s="41"/>
      <c r="I168" s="229"/>
      <c r="J168" s="41"/>
      <c r="K168" s="260"/>
      <c r="L168" s="322"/>
    </row>
    <row r="169" spans="2:12">
      <c r="B169" s="215"/>
      <c r="C169" s="278"/>
      <c r="D169" s="279" t="s">
        <v>226</v>
      </c>
      <c r="E169" s="149" t="s">
        <v>12</v>
      </c>
      <c r="F169" s="229">
        <v>540</v>
      </c>
      <c r="G169" s="227"/>
      <c r="H169" s="41"/>
      <c r="I169" s="229"/>
      <c r="J169" s="41"/>
      <c r="K169" s="260"/>
      <c r="L169" s="322"/>
    </row>
    <row r="170" spans="2:12" ht="21">
      <c r="B170" s="215"/>
      <c r="C170" s="282"/>
      <c r="D170" s="279"/>
      <c r="E170" s="149"/>
      <c r="F170" s="229"/>
      <c r="G170" s="227"/>
      <c r="H170" s="41"/>
      <c r="I170" s="229"/>
      <c r="J170" s="41"/>
      <c r="K170" s="260"/>
      <c r="L170" s="226"/>
    </row>
    <row r="171" spans="2:12" ht="21">
      <c r="B171" s="215" t="s">
        <v>179</v>
      </c>
      <c r="C171" s="277" t="s">
        <v>173</v>
      </c>
      <c r="D171" s="292"/>
      <c r="E171" s="149"/>
      <c r="F171" s="229"/>
      <c r="G171" s="185"/>
      <c r="H171" s="184"/>
      <c r="I171" s="184"/>
      <c r="J171" s="184"/>
      <c r="K171" s="184"/>
      <c r="L171" s="226"/>
    </row>
    <row r="172" spans="2:12" ht="21">
      <c r="B172" s="215"/>
      <c r="C172" s="397" t="s">
        <v>141</v>
      </c>
      <c r="D172" s="398"/>
      <c r="E172" s="149" t="s">
        <v>91</v>
      </c>
      <c r="F172" s="229">
        <v>3</v>
      </c>
      <c r="G172" s="227"/>
      <c r="H172" s="41"/>
      <c r="I172" s="229"/>
      <c r="J172" s="41"/>
      <c r="K172" s="260"/>
      <c r="L172" s="322"/>
    </row>
    <row r="173" spans="2:12" ht="21">
      <c r="B173" s="215"/>
      <c r="C173" s="308"/>
      <c r="D173" s="309" t="s">
        <v>114</v>
      </c>
      <c r="E173" s="149" t="s">
        <v>131</v>
      </c>
      <c r="F173" s="229">
        <v>3</v>
      </c>
      <c r="G173" s="227"/>
      <c r="H173" s="41"/>
      <c r="I173" s="229"/>
      <c r="J173" s="41"/>
      <c r="K173" s="260"/>
      <c r="L173" s="322"/>
    </row>
    <row r="174" spans="2:12" ht="21">
      <c r="B174" s="215"/>
      <c r="C174" s="287"/>
      <c r="D174" s="312" t="s">
        <v>142</v>
      </c>
      <c r="E174" s="149" t="s">
        <v>131</v>
      </c>
      <c r="F174" s="229">
        <v>3</v>
      </c>
      <c r="G174" s="227"/>
      <c r="H174" s="41"/>
      <c r="I174" s="229"/>
      <c r="J174" s="41"/>
      <c r="K174" s="260"/>
      <c r="L174" s="322"/>
    </row>
    <row r="175" spans="2:12" ht="21">
      <c r="B175" s="215"/>
      <c r="C175" s="287"/>
      <c r="D175" s="309" t="s">
        <v>143</v>
      </c>
      <c r="E175" s="149" t="s">
        <v>131</v>
      </c>
      <c r="F175" s="229">
        <v>3</v>
      </c>
      <c r="G175" s="227"/>
      <c r="H175" s="41"/>
      <c r="I175" s="229"/>
      <c r="J175" s="41"/>
      <c r="K175" s="260"/>
      <c r="L175" s="322"/>
    </row>
    <row r="176" spans="2:12" ht="21">
      <c r="B176" s="215"/>
      <c r="C176" s="287"/>
      <c r="D176" s="279" t="s">
        <v>144</v>
      </c>
      <c r="E176" s="149" t="s">
        <v>131</v>
      </c>
      <c r="F176" s="229">
        <v>3</v>
      </c>
      <c r="G176" s="227"/>
      <c r="H176" s="41"/>
      <c r="I176" s="229"/>
      <c r="J176" s="41"/>
      <c r="K176" s="260"/>
      <c r="L176" s="322"/>
    </row>
    <row r="177" spans="2:12">
      <c r="B177" s="215"/>
      <c r="C177" s="393"/>
      <c r="D177" s="394"/>
      <c r="E177" s="182"/>
      <c r="F177" s="184"/>
      <c r="G177" s="185"/>
      <c r="H177" s="184"/>
      <c r="I177" s="184"/>
      <c r="J177" s="184"/>
      <c r="K177" s="184"/>
      <c r="L177" s="226"/>
    </row>
    <row r="178" spans="2:12">
      <c r="B178" s="215" t="s">
        <v>180</v>
      </c>
      <c r="C178" s="277" t="s">
        <v>174</v>
      </c>
      <c r="D178" s="279"/>
      <c r="E178" s="149"/>
      <c r="F178" s="229"/>
      <c r="G178" s="251"/>
      <c r="H178" s="41"/>
      <c r="I178" s="238"/>
      <c r="J178" s="41"/>
      <c r="K178" s="260"/>
      <c r="L178" s="226"/>
    </row>
    <row r="179" spans="2:12">
      <c r="B179" s="215"/>
      <c r="C179" s="277"/>
      <c r="D179" s="279" t="s">
        <v>153</v>
      </c>
      <c r="E179" s="149" t="s">
        <v>91</v>
      </c>
      <c r="F179" s="229">
        <v>1</v>
      </c>
      <c r="G179" s="227"/>
      <c r="H179" s="41"/>
      <c r="I179" s="229"/>
      <c r="J179" s="41"/>
      <c r="K179" s="260"/>
      <c r="L179" s="322"/>
    </row>
    <row r="180" spans="2:12">
      <c r="B180" s="215"/>
      <c r="C180" s="277"/>
      <c r="D180" s="279" t="s">
        <v>152</v>
      </c>
      <c r="E180" s="149" t="s">
        <v>91</v>
      </c>
      <c r="F180" s="229">
        <v>1</v>
      </c>
      <c r="G180" s="227"/>
      <c r="H180" s="41"/>
      <c r="I180" s="229"/>
      <c r="J180" s="41"/>
      <c r="K180" s="260"/>
      <c r="L180" s="322"/>
    </row>
    <row r="181" spans="2:12" ht="21">
      <c r="B181" s="215"/>
      <c r="C181" s="281"/>
      <c r="D181" s="280"/>
      <c r="E181" s="228"/>
      <c r="F181" s="237"/>
      <c r="G181" s="251"/>
      <c r="H181" s="41"/>
      <c r="I181" s="238"/>
      <c r="J181" s="41"/>
      <c r="K181" s="260"/>
      <c r="L181" s="226"/>
    </row>
    <row r="182" spans="2:12" ht="21">
      <c r="B182" s="215"/>
      <c r="C182" s="281"/>
      <c r="D182" s="280"/>
      <c r="E182" s="228"/>
      <c r="F182" s="237"/>
      <c r="G182" s="251"/>
      <c r="H182" s="41"/>
      <c r="I182" s="238"/>
      <c r="J182" s="41"/>
      <c r="K182" s="260"/>
      <c r="L182" s="226"/>
    </row>
    <row r="183" spans="2:12" ht="21">
      <c r="B183" s="215"/>
      <c r="C183" s="281"/>
      <c r="D183" s="280"/>
      <c r="E183" s="228"/>
      <c r="F183" s="237"/>
      <c r="G183" s="251"/>
      <c r="H183" s="41"/>
      <c r="I183" s="238"/>
      <c r="J183" s="41"/>
      <c r="K183" s="260"/>
      <c r="L183" s="226"/>
    </row>
    <row r="184" spans="2:12" ht="21">
      <c r="B184" s="215"/>
      <c r="C184" s="281"/>
      <c r="D184" s="275"/>
      <c r="E184" s="228"/>
      <c r="F184" s="237"/>
      <c r="G184" s="251"/>
      <c r="H184" s="41"/>
      <c r="I184" s="238"/>
      <c r="J184" s="41"/>
      <c r="K184" s="260"/>
      <c r="L184" s="226"/>
    </row>
    <row r="185" spans="2:12" ht="21">
      <c r="B185" s="215"/>
      <c r="C185" s="281"/>
      <c r="D185" s="275"/>
      <c r="E185" s="228"/>
      <c r="F185" s="237"/>
      <c r="G185" s="251"/>
      <c r="H185" s="41"/>
      <c r="I185" s="238"/>
      <c r="J185" s="41"/>
      <c r="K185" s="260"/>
      <c r="L185" s="226"/>
    </row>
    <row r="186" spans="2:12" ht="21">
      <c r="B186" s="215"/>
      <c r="C186" s="281"/>
      <c r="D186" s="275"/>
      <c r="E186" s="228"/>
      <c r="F186" s="237"/>
      <c r="G186" s="251"/>
      <c r="H186" s="41"/>
      <c r="I186" s="238"/>
      <c r="J186" s="41"/>
      <c r="K186" s="260"/>
      <c r="L186" s="226"/>
    </row>
    <row r="187" spans="2:12" ht="21">
      <c r="B187" s="215"/>
      <c r="C187" s="281"/>
      <c r="D187" s="275"/>
      <c r="E187" s="228"/>
      <c r="F187" s="237"/>
      <c r="G187" s="251"/>
      <c r="H187" s="41"/>
      <c r="I187" s="238"/>
      <c r="J187" s="41"/>
      <c r="K187" s="260"/>
      <c r="L187" s="226"/>
    </row>
    <row r="188" spans="2:12" ht="21">
      <c r="B188" s="215"/>
      <c r="C188" s="281"/>
      <c r="D188" s="275"/>
      <c r="E188" s="228"/>
      <c r="F188" s="237"/>
      <c r="G188" s="251"/>
      <c r="H188" s="41"/>
      <c r="I188" s="238"/>
      <c r="J188" s="41"/>
      <c r="K188" s="260"/>
      <c r="L188" s="226"/>
    </row>
    <row r="189" spans="2:12" ht="21">
      <c r="B189" s="215"/>
      <c r="C189" s="281"/>
      <c r="D189" s="275"/>
      <c r="E189" s="228"/>
      <c r="F189" s="237"/>
      <c r="G189" s="251"/>
      <c r="H189" s="41"/>
      <c r="I189" s="238"/>
      <c r="J189" s="41"/>
      <c r="K189" s="260"/>
      <c r="L189" s="226"/>
    </row>
    <row r="190" spans="2:12" ht="21">
      <c r="B190" s="215"/>
      <c r="C190" s="281"/>
      <c r="D190" s="275"/>
      <c r="E190" s="228"/>
      <c r="F190" s="237"/>
      <c r="G190" s="251"/>
      <c r="H190" s="41"/>
      <c r="I190" s="238"/>
      <c r="J190" s="41"/>
      <c r="K190" s="260"/>
      <c r="L190" s="226"/>
    </row>
    <row r="191" spans="2:12" ht="21">
      <c r="B191" s="215"/>
      <c r="C191" s="281"/>
      <c r="D191" s="275"/>
      <c r="E191" s="228"/>
      <c r="F191" s="237"/>
      <c r="G191" s="251"/>
      <c r="H191" s="41"/>
      <c r="I191" s="238"/>
      <c r="J191" s="41"/>
      <c r="K191" s="260"/>
      <c r="L191" s="226"/>
    </row>
    <row r="192" spans="2:12" ht="21">
      <c r="B192" s="215"/>
      <c r="C192" s="281"/>
      <c r="D192" s="275"/>
      <c r="E192" s="228"/>
      <c r="F192" s="237"/>
      <c r="G192" s="251"/>
      <c r="H192" s="41"/>
      <c r="I192" s="238"/>
      <c r="J192" s="41"/>
      <c r="K192" s="260"/>
      <c r="L192" s="226"/>
    </row>
    <row r="193" spans="2:12" ht="21">
      <c r="B193" s="215"/>
      <c r="C193" s="281"/>
      <c r="D193" s="275"/>
      <c r="E193" s="228"/>
      <c r="F193" s="237"/>
      <c r="G193" s="251"/>
      <c r="H193" s="41"/>
      <c r="I193" s="238"/>
      <c r="J193" s="41"/>
      <c r="K193" s="260"/>
      <c r="L193" s="226"/>
    </row>
    <row r="194" spans="2:12" ht="21">
      <c r="B194" s="215"/>
      <c r="C194" s="281"/>
      <c r="D194" s="275"/>
      <c r="E194" s="228"/>
      <c r="F194" s="237"/>
      <c r="G194" s="251"/>
      <c r="H194" s="41"/>
      <c r="I194" s="238"/>
      <c r="J194" s="41"/>
      <c r="K194" s="260"/>
      <c r="L194" s="226"/>
    </row>
    <row r="195" spans="2:12" ht="21">
      <c r="B195" s="215"/>
      <c r="C195" s="281"/>
      <c r="D195" s="275"/>
      <c r="E195" s="228"/>
      <c r="F195" s="237"/>
      <c r="G195" s="251"/>
      <c r="H195" s="41"/>
      <c r="I195" s="238"/>
      <c r="J195" s="41"/>
      <c r="K195" s="260"/>
      <c r="L195" s="226"/>
    </row>
    <row r="196" spans="2:12" ht="21">
      <c r="B196" s="215"/>
      <c r="C196" s="281"/>
      <c r="D196" s="275"/>
      <c r="E196" s="228"/>
      <c r="F196" s="237"/>
      <c r="G196" s="251"/>
      <c r="H196" s="41"/>
      <c r="I196" s="238"/>
      <c r="J196" s="41"/>
      <c r="K196" s="260"/>
      <c r="L196" s="226"/>
    </row>
    <row r="197" spans="2:12" ht="21">
      <c r="B197" s="215"/>
      <c r="C197" s="281"/>
      <c r="D197" s="275"/>
      <c r="E197" s="228"/>
      <c r="F197" s="237"/>
      <c r="G197" s="251"/>
      <c r="H197" s="41"/>
      <c r="I197" s="238"/>
      <c r="J197" s="41"/>
      <c r="K197" s="260"/>
      <c r="L197" s="226"/>
    </row>
    <row r="198" spans="2:12" ht="21">
      <c r="B198" s="215"/>
      <c r="C198" s="281"/>
      <c r="D198" s="275"/>
      <c r="E198" s="228"/>
      <c r="F198" s="237"/>
      <c r="G198" s="251"/>
      <c r="H198" s="41"/>
      <c r="I198" s="238"/>
      <c r="J198" s="41"/>
      <c r="K198" s="260"/>
      <c r="L198" s="226"/>
    </row>
    <row r="199" spans="2:12" ht="21">
      <c r="B199" s="284">
        <v>2</v>
      </c>
      <c r="C199" s="403" t="s">
        <v>76</v>
      </c>
      <c r="D199" s="404"/>
      <c r="E199" s="228"/>
      <c r="F199" s="237"/>
      <c r="G199" s="251"/>
      <c r="H199" s="41"/>
      <c r="I199" s="238"/>
      <c r="J199" s="41"/>
      <c r="K199" s="260"/>
      <c r="L199" s="226"/>
    </row>
    <row r="200" spans="2:12" ht="21">
      <c r="B200" s="284"/>
      <c r="C200" s="401" t="s">
        <v>127</v>
      </c>
      <c r="D200" s="402"/>
      <c r="E200" s="149"/>
      <c r="F200" s="229"/>
      <c r="G200" s="227"/>
      <c r="H200" s="41"/>
      <c r="I200" s="229"/>
      <c r="J200" s="41"/>
      <c r="K200" s="260"/>
      <c r="L200" s="226"/>
    </row>
    <row r="201" spans="2:12">
      <c r="B201" s="215" t="s">
        <v>199</v>
      </c>
      <c r="C201" s="391" t="s">
        <v>218</v>
      </c>
      <c r="D201" s="392"/>
      <c r="E201" s="149"/>
      <c r="F201" s="229"/>
      <c r="G201" s="227"/>
      <c r="H201" s="41"/>
      <c r="I201" s="229"/>
      <c r="J201" s="41"/>
      <c r="K201" s="260"/>
      <c r="L201" s="226"/>
    </row>
    <row r="202" spans="2:12" ht="21">
      <c r="B202" s="215"/>
      <c r="C202" s="282"/>
      <c r="D202" s="279" t="s">
        <v>123</v>
      </c>
      <c r="E202" s="149" t="s">
        <v>129</v>
      </c>
      <c r="F202" s="229">
        <v>27</v>
      </c>
      <c r="G202" s="227"/>
      <c r="H202" s="41"/>
      <c r="I202" s="229"/>
      <c r="J202" s="41"/>
      <c r="K202" s="260"/>
      <c r="L202" s="226"/>
    </row>
    <row r="203" spans="2:12" ht="21">
      <c r="B203" s="215"/>
      <c r="C203" s="282"/>
      <c r="D203" s="280" t="s">
        <v>94</v>
      </c>
      <c r="E203" s="149"/>
      <c r="F203" s="229"/>
      <c r="G203" s="227"/>
      <c r="H203" s="41"/>
      <c r="I203" s="229"/>
      <c r="J203" s="41"/>
      <c r="K203" s="260"/>
      <c r="L203" s="226"/>
    </row>
    <row r="204" spans="2:12" ht="21">
      <c r="B204" s="215"/>
      <c r="C204" s="282"/>
      <c r="D204" s="280" t="s">
        <v>95</v>
      </c>
      <c r="E204" s="149"/>
      <c r="F204" s="229"/>
      <c r="G204" s="227"/>
      <c r="H204" s="41"/>
      <c r="I204" s="229"/>
      <c r="J204" s="41"/>
      <c r="K204" s="260"/>
      <c r="L204" s="226"/>
    </row>
    <row r="205" spans="2:12" ht="21">
      <c r="B205" s="215"/>
      <c r="C205" s="282"/>
      <c r="D205" s="279" t="s">
        <v>125</v>
      </c>
      <c r="E205" s="149"/>
      <c r="F205" s="229"/>
      <c r="G205" s="227"/>
      <c r="H205" s="41"/>
      <c r="I205" s="229"/>
      <c r="J205" s="41"/>
      <c r="K205" s="260"/>
      <c r="L205" s="226"/>
    </row>
    <row r="206" spans="2:12" ht="21">
      <c r="B206" s="215"/>
      <c r="C206" s="282"/>
      <c r="D206" s="279" t="s">
        <v>96</v>
      </c>
      <c r="E206" s="149"/>
      <c r="F206" s="229"/>
      <c r="G206" s="227"/>
      <c r="H206" s="41"/>
      <c r="I206" s="229"/>
      <c r="J206" s="41"/>
      <c r="K206" s="260"/>
      <c r="L206" s="226"/>
    </row>
    <row r="207" spans="2:12" ht="21">
      <c r="B207" s="215"/>
      <c r="C207" s="285"/>
      <c r="D207" s="280"/>
      <c r="E207" s="149"/>
      <c r="F207" s="229"/>
      <c r="G207" s="227"/>
      <c r="H207" s="41"/>
      <c r="I207" s="229"/>
      <c r="J207" s="41"/>
      <c r="K207" s="260"/>
      <c r="L207" s="226"/>
    </row>
    <row r="208" spans="2:12">
      <c r="B208" s="215" t="s">
        <v>200</v>
      </c>
      <c r="C208" s="391" t="s">
        <v>201</v>
      </c>
      <c r="D208" s="392"/>
      <c r="E208" s="149" t="s">
        <v>12</v>
      </c>
      <c r="F208" s="229">
        <v>8.8000000000000007</v>
      </c>
      <c r="G208" s="227"/>
      <c r="H208" s="41"/>
      <c r="I208" s="229"/>
      <c r="J208" s="41"/>
      <c r="K208" s="260"/>
      <c r="L208" s="226"/>
    </row>
    <row r="209" spans="2:12" ht="21">
      <c r="B209" s="215"/>
      <c r="C209" s="282"/>
      <c r="D209" s="279" t="s">
        <v>118</v>
      </c>
      <c r="E209" s="180"/>
      <c r="F209" s="184"/>
      <c r="G209" s="185"/>
      <c r="H209" s="184"/>
      <c r="I209" s="184"/>
      <c r="J209" s="184"/>
      <c r="K209" s="272"/>
      <c r="L209" s="226"/>
    </row>
    <row r="210" spans="2:12" ht="21">
      <c r="B210" s="215"/>
      <c r="C210" s="282"/>
      <c r="D210" s="279" t="s">
        <v>119</v>
      </c>
      <c r="E210" s="182"/>
      <c r="F210" s="184"/>
      <c r="G210" s="185"/>
      <c r="H210" s="184"/>
      <c r="I210" s="184"/>
      <c r="J210" s="184"/>
      <c r="K210" s="184"/>
      <c r="L210" s="226"/>
    </row>
    <row r="211" spans="2:12" ht="21">
      <c r="B211" s="215"/>
      <c r="C211" s="282"/>
      <c r="D211" s="279" t="s">
        <v>120</v>
      </c>
      <c r="E211" s="182"/>
      <c r="F211" s="184"/>
      <c r="G211" s="185"/>
      <c r="H211" s="184"/>
      <c r="I211" s="184"/>
      <c r="J211" s="184"/>
      <c r="K211" s="184"/>
      <c r="L211" s="226"/>
    </row>
    <row r="212" spans="2:12" ht="21">
      <c r="B212" s="215"/>
      <c r="C212" s="282"/>
      <c r="D212" s="279" t="s">
        <v>121</v>
      </c>
      <c r="E212" s="182"/>
      <c r="F212" s="184"/>
      <c r="G212" s="185"/>
      <c r="H212" s="184"/>
      <c r="I212" s="184"/>
      <c r="J212" s="184"/>
      <c r="K212" s="184"/>
      <c r="L212" s="226"/>
    </row>
    <row r="213" spans="2:12" ht="21">
      <c r="B213" s="215"/>
      <c r="C213" s="282"/>
      <c r="D213" s="279" t="s">
        <v>122</v>
      </c>
      <c r="E213" s="182"/>
      <c r="F213" s="184"/>
      <c r="G213" s="185"/>
      <c r="H213" s="184"/>
      <c r="I213" s="184"/>
      <c r="J213" s="184"/>
      <c r="K213" s="184"/>
      <c r="L213" s="226"/>
    </row>
    <row r="214" spans="2:12" ht="21">
      <c r="B214" s="215"/>
      <c r="C214" s="282"/>
      <c r="D214" s="279"/>
      <c r="E214" s="182"/>
      <c r="F214" s="184"/>
      <c r="G214" s="185"/>
      <c r="H214" s="184"/>
      <c r="I214" s="184"/>
      <c r="J214" s="184"/>
      <c r="K214" s="184"/>
      <c r="L214" s="226"/>
    </row>
    <row r="215" spans="2:12" ht="21">
      <c r="B215" s="215" t="s">
        <v>202</v>
      </c>
      <c r="C215" s="277" t="s">
        <v>203</v>
      </c>
      <c r="D215" s="286"/>
      <c r="E215" s="149"/>
      <c r="F215" s="229"/>
      <c r="G215" s="185"/>
      <c r="H215" s="184"/>
      <c r="I215" s="184"/>
      <c r="J215" s="184"/>
      <c r="K215" s="184"/>
      <c r="L215" s="226"/>
    </row>
    <row r="216" spans="2:12" ht="21">
      <c r="B216" s="215"/>
      <c r="C216" s="397" t="s">
        <v>141</v>
      </c>
      <c r="D216" s="398"/>
      <c r="E216" s="149" t="s">
        <v>91</v>
      </c>
      <c r="F216" s="229">
        <v>3</v>
      </c>
      <c r="G216" s="227"/>
      <c r="H216" s="41"/>
      <c r="I216" s="229"/>
      <c r="J216" s="41"/>
      <c r="K216" s="260"/>
      <c r="L216" s="322"/>
    </row>
    <row r="217" spans="2:12" ht="21">
      <c r="B217" s="215"/>
      <c r="C217" s="308"/>
      <c r="D217" s="309" t="s">
        <v>114</v>
      </c>
      <c r="E217" s="149" t="s">
        <v>131</v>
      </c>
      <c r="F217" s="229">
        <v>3</v>
      </c>
      <c r="G217" s="227"/>
      <c r="H217" s="41"/>
      <c r="I217" s="229"/>
      <c r="J217" s="41"/>
      <c r="K217" s="260"/>
      <c r="L217" s="322"/>
    </row>
    <row r="218" spans="2:12" ht="21">
      <c r="B218" s="215"/>
      <c r="C218" s="287"/>
      <c r="D218" s="312" t="s">
        <v>142</v>
      </c>
      <c r="E218" s="149" t="s">
        <v>131</v>
      </c>
      <c r="F218" s="229">
        <v>3</v>
      </c>
      <c r="G218" s="227"/>
      <c r="H218" s="41"/>
      <c r="I218" s="229"/>
      <c r="J218" s="41"/>
      <c r="K218" s="260"/>
      <c r="L218" s="322"/>
    </row>
    <row r="219" spans="2:12" ht="21">
      <c r="B219" s="215"/>
      <c r="C219" s="287"/>
      <c r="D219" s="309" t="s">
        <v>143</v>
      </c>
      <c r="E219" s="149" t="s">
        <v>131</v>
      </c>
      <c r="F219" s="229">
        <v>3</v>
      </c>
      <c r="G219" s="227"/>
      <c r="H219" s="41"/>
      <c r="I219" s="229"/>
      <c r="J219" s="41"/>
      <c r="K219" s="260"/>
      <c r="L219" s="322"/>
    </row>
    <row r="220" spans="2:12" ht="21">
      <c r="B220" s="215"/>
      <c r="C220" s="287"/>
      <c r="D220" s="279" t="s">
        <v>144</v>
      </c>
      <c r="E220" s="149" t="s">
        <v>131</v>
      </c>
      <c r="F220" s="229">
        <v>3</v>
      </c>
      <c r="G220" s="227"/>
      <c r="H220" s="41"/>
      <c r="I220" s="229"/>
      <c r="J220" s="41"/>
      <c r="K220" s="260"/>
      <c r="L220" s="322"/>
    </row>
    <row r="221" spans="2:12" ht="21">
      <c r="B221" s="215"/>
      <c r="C221" s="282"/>
      <c r="D221" s="280"/>
      <c r="E221" s="182"/>
      <c r="F221" s="184"/>
      <c r="G221" s="185"/>
      <c r="H221" s="184"/>
      <c r="I221" s="184"/>
      <c r="J221" s="184"/>
      <c r="K221" s="184"/>
      <c r="L221" s="226"/>
    </row>
    <row r="222" spans="2:12">
      <c r="B222" s="215" t="s">
        <v>205</v>
      </c>
      <c r="C222" s="391" t="s">
        <v>204</v>
      </c>
      <c r="D222" s="392"/>
      <c r="E222" s="149"/>
      <c r="F222" s="229"/>
      <c r="G222" s="185"/>
      <c r="H222" s="184"/>
      <c r="I222" s="184"/>
      <c r="J222" s="184"/>
      <c r="K222" s="184"/>
      <c r="L222" s="226"/>
    </row>
    <row r="223" spans="2:12" ht="21">
      <c r="B223" s="215"/>
      <c r="C223" s="283"/>
      <c r="D223" s="280" t="s">
        <v>104</v>
      </c>
      <c r="E223" s="182"/>
      <c r="F223" s="184"/>
      <c r="G223" s="185"/>
      <c r="H223" s="184"/>
      <c r="I223" s="184"/>
      <c r="J223" s="184"/>
      <c r="K223" s="184"/>
      <c r="L223" s="226"/>
    </row>
    <row r="224" spans="2:12" ht="19.5" customHeight="1">
      <c r="B224" s="215"/>
      <c r="C224" s="278"/>
      <c r="D224" s="280" t="s">
        <v>105</v>
      </c>
      <c r="E224" s="182"/>
      <c r="F224" s="184"/>
      <c r="G224" s="185"/>
      <c r="H224" s="184"/>
      <c r="I224" s="184"/>
      <c r="J224" s="184"/>
      <c r="K224" s="184"/>
      <c r="L224" s="226"/>
    </row>
    <row r="225" spans="2:12" ht="21">
      <c r="B225" s="215"/>
      <c r="C225" s="278"/>
      <c r="D225" s="280" t="s">
        <v>106</v>
      </c>
      <c r="E225" s="182"/>
      <c r="F225" s="184"/>
      <c r="G225" s="185"/>
      <c r="H225" s="184"/>
      <c r="I225" s="184"/>
      <c r="J225" s="184"/>
      <c r="K225" s="184"/>
      <c r="L225" s="226"/>
    </row>
    <row r="226" spans="2:12">
      <c r="B226" s="215"/>
      <c r="C226" s="399" t="s">
        <v>115</v>
      </c>
      <c r="D226" s="400"/>
      <c r="E226" s="149" t="s">
        <v>12</v>
      </c>
      <c r="F226" s="229">
        <v>8</v>
      </c>
      <c r="G226" s="227"/>
      <c r="H226" s="41"/>
      <c r="I226" s="229"/>
      <c r="J226" s="41"/>
      <c r="K226" s="260"/>
      <c r="L226" s="226"/>
    </row>
    <row r="227" spans="2:12" ht="21">
      <c r="B227" s="215"/>
      <c r="C227" s="282"/>
      <c r="D227" s="279"/>
      <c r="E227" s="182"/>
      <c r="F227" s="184"/>
      <c r="G227" s="185"/>
      <c r="H227" s="184"/>
      <c r="I227" s="184"/>
      <c r="J227" s="184"/>
      <c r="K227" s="184"/>
      <c r="L227" s="226"/>
    </row>
    <row r="228" spans="2:12">
      <c r="B228" s="215" t="s">
        <v>206</v>
      </c>
      <c r="C228" s="391" t="s">
        <v>140</v>
      </c>
      <c r="D228" s="392"/>
      <c r="E228" s="149"/>
      <c r="F228" s="229"/>
      <c r="G228" s="251"/>
      <c r="H228" s="41"/>
      <c r="I228" s="238"/>
      <c r="J228" s="41"/>
      <c r="K228" s="260"/>
      <c r="L228" s="226"/>
    </row>
    <row r="229" spans="2:12">
      <c r="B229" s="215"/>
      <c r="C229" s="278"/>
      <c r="D229" s="279" t="s">
        <v>132</v>
      </c>
      <c r="E229" s="149" t="s">
        <v>12</v>
      </c>
      <c r="F229" s="229">
        <v>210</v>
      </c>
      <c r="G229" s="227"/>
      <c r="H229" s="41"/>
      <c r="I229" s="229"/>
      <c r="J229" s="41"/>
      <c r="K229" s="260"/>
      <c r="L229" s="322"/>
    </row>
    <row r="230" spans="2:12">
      <c r="B230" s="215"/>
      <c r="C230" s="278"/>
      <c r="D230" s="279" t="s">
        <v>227</v>
      </c>
      <c r="E230" s="149" t="s">
        <v>12</v>
      </c>
      <c r="F230" s="229">
        <v>210</v>
      </c>
      <c r="G230" s="227"/>
      <c r="H230" s="41"/>
      <c r="I230" s="229"/>
      <c r="J230" s="41"/>
      <c r="K230" s="260"/>
      <c r="L230" s="322"/>
    </row>
    <row r="231" spans="2:12">
      <c r="B231" s="215"/>
      <c r="C231" s="393"/>
      <c r="D231" s="394"/>
      <c r="E231" s="182"/>
      <c r="F231" s="184"/>
      <c r="G231" s="185"/>
      <c r="H231" s="184"/>
      <c r="I231" s="184"/>
      <c r="J231" s="184"/>
      <c r="K231" s="184"/>
      <c r="L231" s="226"/>
    </row>
    <row r="232" spans="2:12">
      <c r="B232" s="215" t="s">
        <v>221</v>
      </c>
      <c r="C232" s="277" t="s">
        <v>222</v>
      </c>
      <c r="D232" s="279"/>
      <c r="E232" s="149"/>
      <c r="F232" s="229"/>
      <c r="G232" s="251"/>
      <c r="H232" s="41"/>
      <c r="I232" s="238"/>
      <c r="J232" s="41"/>
      <c r="K232" s="260"/>
      <c r="L232" s="226"/>
    </row>
    <row r="233" spans="2:12">
      <c r="B233" s="215"/>
      <c r="C233" s="277"/>
      <c r="D233" s="279" t="s">
        <v>153</v>
      </c>
      <c r="E233" s="149" t="s">
        <v>91</v>
      </c>
      <c r="F233" s="229">
        <v>1</v>
      </c>
      <c r="G233" s="227"/>
      <c r="H233" s="41"/>
      <c r="I233" s="229"/>
      <c r="J233" s="41"/>
      <c r="K233" s="260"/>
      <c r="L233" s="226"/>
    </row>
    <row r="234" spans="2:12">
      <c r="B234" s="215"/>
      <c r="C234" s="277"/>
      <c r="D234" s="279" t="s">
        <v>152</v>
      </c>
      <c r="E234" s="149" t="s">
        <v>91</v>
      </c>
      <c r="F234" s="229">
        <v>1</v>
      </c>
      <c r="G234" s="227"/>
      <c r="H234" s="41"/>
      <c r="I234" s="229"/>
      <c r="J234" s="41"/>
      <c r="K234" s="260"/>
      <c r="L234" s="226"/>
    </row>
    <row r="235" spans="2:12">
      <c r="B235" s="215"/>
      <c r="C235" s="393"/>
      <c r="D235" s="394"/>
      <c r="E235" s="182"/>
      <c r="F235" s="184"/>
      <c r="G235" s="185"/>
      <c r="H235" s="184"/>
      <c r="I235" s="184"/>
      <c r="J235" s="184"/>
      <c r="K235" s="184"/>
      <c r="L235" s="226"/>
    </row>
    <row r="236" spans="2:12" ht="21">
      <c r="B236" s="215"/>
      <c r="C236" s="283"/>
      <c r="D236" s="280"/>
      <c r="E236" s="228"/>
      <c r="F236" s="237"/>
      <c r="G236" s="251"/>
      <c r="H236" s="41"/>
      <c r="I236" s="238"/>
      <c r="J236" s="41"/>
      <c r="K236" s="260"/>
      <c r="L236" s="226"/>
    </row>
    <row r="237" spans="2:12" ht="21">
      <c r="B237" s="215"/>
      <c r="C237" s="283"/>
      <c r="D237" s="280"/>
      <c r="E237" s="228"/>
      <c r="F237" s="237"/>
      <c r="G237" s="251"/>
      <c r="H237" s="41"/>
      <c r="I237" s="238"/>
      <c r="J237" s="41"/>
      <c r="K237" s="260"/>
      <c r="L237" s="226"/>
    </row>
    <row r="238" spans="2:12" ht="19.5" customHeight="1">
      <c r="B238" s="215"/>
      <c r="C238" s="283"/>
      <c r="D238" s="280"/>
      <c r="E238" s="228"/>
      <c r="F238" s="237"/>
      <c r="G238" s="251"/>
      <c r="H238" s="41"/>
      <c r="I238" s="238"/>
      <c r="J238" s="41"/>
      <c r="K238" s="260"/>
      <c r="L238" s="226"/>
    </row>
    <row r="239" spans="2:12" ht="19.5" customHeight="1">
      <c r="B239" s="215"/>
      <c r="C239" s="283"/>
      <c r="D239" s="279"/>
      <c r="E239" s="228"/>
      <c r="F239" s="237"/>
      <c r="G239" s="251"/>
      <c r="H239" s="41"/>
      <c r="I239" s="238"/>
      <c r="J239" s="41"/>
      <c r="K239" s="260"/>
      <c r="L239" s="226"/>
    </row>
    <row r="240" spans="2:12" ht="19.5" customHeight="1">
      <c r="B240" s="215"/>
      <c r="C240" s="283"/>
      <c r="D240" s="279"/>
      <c r="E240" s="228"/>
      <c r="F240" s="237"/>
      <c r="G240" s="251"/>
      <c r="H240" s="41"/>
      <c r="I240" s="238"/>
      <c r="J240" s="41"/>
      <c r="K240" s="260"/>
      <c r="L240" s="226"/>
    </row>
    <row r="241" spans="2:12" ht="19.5" customHeight="1">
      <c r="B241" s="215"/>
      <c r="C241" s="283"/>
      <c r="D241" s="279"/>
      <c r="E241" s="228"/>
      <c r="F241" s="237"/>
      <c r="G241" s="251"/>
      <c r="H241" s="41"/>
      <c r="I241" s="238"/>
      <c r="J241" s="41"/>
      <c r="K241" s="260"/>
      <c r="L241" s="226"/>
    </row>
    <row r="242" spans="2:12" ht="19.5" customHeight="1">
      <c r="B242" s="215"/>
      <c r="C242" s="283"/>
      <c r="D242" s="279"/>
      <c r="E242" s="228"/>
      <c r="F242" s="237"/>
      <c r="G242" s="251"/>
      <c r="H242" s="41"/>
      <c r="I242" s="238"/>
      <c r="J242" s="41"/>
      <c r="K242" s="260"/>
      <c r="L242" s="226"/>
    </row>
    <row r="243" spans="2:12" ht="19.5" customHeight="1">
      <c r="B243" s="215"/>
      <c r="C243" s="283"/>
      <c r="D243" s="279"/>
      <c r="E243" s="228"/>
      <c r="F243" s="237"/>
      <c r="G243" s="251"/>
      <c r="H243" s="41"/>
      <c r="I243" s="238"/>
      <c r="J243" s="41"/>
      <c r="K243" s="260"/>
      <c r="L243" s="226"/>
    </row>
    <row r="244" spans="2:12" ht="19.5" customHeight="1">
      <c r="B244" s="215"/>
      <c r="C244" s="283"/>
      <c r="D244" s="279"/>
      <c r="E244" s="228"/>
      <c r="F244" s="237"/>
      <c r="G244" s="251"/>
      <c r="H244" s="41"/>
      <c r="I244" s="238"/>
      <c r="J244" s="41"/>
      <c r="K244" s="260"/>
      <c r="L244" s="226"/>
    </row>
    <row r="245" spans="2:12" ht="19.5" customHeight="1">
      <c r="B245" s="215"/>
      <c r="C245" s="283"/>
      <c r="D245" s="279"/>
      <c r="E245" s="228"/>
      <c r="F245" s="237"/>
      <c r="G245" s="251"/>
      <c r="H245" s="41"/>
      <c r="I245" s="238"/>
      <c r="J245" s="41"/>
      <c r="K245" s="260"/>
      <c r="L245" s="226"/>
    </row>
    <row r="246" spans="2:12" ht="19.5" customHeight="1">
      <c r="B246" s="215"/>
      <c r="C246" s="283"/>
      <c r="D246" s="279"/>
      <c r="E246" s="228"/>
      <c r="F246" s="237"/>
      <c r="G246" s="251"/>
      <c r="H246" s="41"/>
      <c r="I246" s="238"/>
      <c r="J246" s="41"/>
      <c r="K246" s="260"/>
      <c r="L246" s="226"/>
    </row>
    <row r="247" spans="2:12" ht="19.5" customHeight="1">
      <c r="B247" s="215"/>
      <c r="C247" s="283"/>
      <c r="D247" s="279"/>
      <c r="E247" s="228"/>
      <c r="F247" s="237"/>
      <c r="G247" s="251"/>
      <c r="H247" s="41"/>
      <c r="I247" s="238"/>
      <c r="J247" s="41"/>
      <c r="K247" s="260"/>
      <c r="L247" s="226"/>
    </row>
    <row r="248" spans="2:12" ht="19.5" customHeight="1">
      <c r="B248" s="215"/>
      <c r="C248" s="283"/>
      <c r="D248" s="279"/>
      <c r="E248" s="228"/>
      <c r="F248" s="237"/>
      <c r="G248" s="251"/>
      <c r="H248" s="41"/>
      <c r="I248" s="238"/>
      <c r="J248" s="41"/>
      <c r="K248" s="260"/>
      <c r="L248" s="226"/>
    </row>
    <row r="249" spans="2:12" ht="19.5" customHeight="1">
      <c r="B249" s="215"/>
      <c r="C249" s="283"/>
      <c r="D249" s="279"/>
      <c r="E249" s="228"/>
      <c r="F249" s="237"/>
      <c r="G249" s="251"/>
      <c r="H249" s="41"/>
      <c r="I249" s="238"/>
      <c r="J249" s="41"/>
      <c r="K249" s="260"/>
      <c r="L249" s="226"/>
    </row>
    <row r="250" spans="2:12" ht="19.5" customHeight="1">
      <c r="B250" s="215"/>
      <c r="C250" s="283"/>
      <c r="D250" s="279"/>
      <c r="E250" s="228"/>
      <c r="F250" s="237"/>
      <c r="G250" s="251"/>
      <c r="H250" s="41"/>
      <c r="I250" s="238"/>
      <c r="J250" s="41"/>
      <c r="K250" s="260"/>
      <c r="L250" s="226"/>
    </row>
    <row r="251" spans="2:12" ht="19.5" customHeight="1">
      <c r="B251" s="215"/>
      <c r="C251" s="283"/>
      <c r="D251" s="279"/>
      <c r="E251" s="228"/>
      <c r="F251" s="237"/>
      <c r="G251" s="251"/>
      <c r="H251" s="41"/>
      <c r="I251" s="238"/>
      <c r="J251" s="41"/>
      <c r="K251" s="260"/>
      <c r="L251" s="226"/>
    </row>
    <row r="252" spans="2:12" ht="19.5" customHeight="1">
      <c r="B252" s="215"/>
      <c r="C252" s="283"/>
      <c r="D252" s="279"/>
      <c r="E252" s="228"/>
      <c r="F252" s="237"/>
      <c r="G252" s="251"/>
      <c r="H252" s="41"/>
      <c r="I252" s="238"/>
      <c r="J252" s="41"/>
      <c r="K252" s="260"/>
      <c r="L252" s="226"/>
    </row>
    <row r="253" spans="2:12" ht="19.5" customHeight="1">
      <c r="B253" s="215"/>
      <c r="C253" s="283"/>
      <c r="D253" s="279"/>
      <c r="E253" s="228"/>
      <c r="F253" s="237"/>
      <c r="G253" s="251"/>
      <c r="H253" s="41"/>
      <c r="I253" s="238"/>
      <c r="J253" s="41"/>
      <c r="K253" s="260"/>
      <c r="L253" s="226"/>
    </row>
    <row r="254" spans="2:12" ht="19.5" customHeight="1">
      <c r="B254" s="215"/>
      <c r="C254" s="403" t="s">
        <v>76</v>
      </c>
      <c r="D254" s="404"/>
      <c r="E254" s="228"/>
      <c r="F254" s="237"/>
      <c r="G254" s="251"/>
      <c r="H254" s="41"/>
      <c r="I254" s="238"/>
      <c r="J254" s="41"/>
      <c r="K254" s="260"/>
      <c r="L254" s="226"/>
    </row>
    <row r="255" spans="2:12" ht="21">
      <c r="B255" s="215"/>
      <c r="C255" s="401" t="s">
        <v>128</v>
      </c>
      <c r="D255" s="402"/>
      <c r="E255" s="149"/>
      <c r="F255" s="229"/>
      <c r="G255" s="227"/>
      <c r="H255" s="41"/>
      <c r="I255" s="229"/>
      <c r="J255" s="41"/>
      <c r="K255" s="260"/>
      <c r="L255" s="226"/>
    </row>
    <row r="256" spans="2:12">
      <c r="B256" s="215" t="s">
        <v>209</v>
      </c>
      <c r="C256" s="391" t="s">
        <v>207</v>
      </c>
      <c r="D256" s="392"/>
      <c r="E256" s="149"/>
      <c r="F256" s="229"/>
      <c r="G256" s="227"/>
      <c r="H256" s="41"/>
      <c r="I256" s="229"/>
      <c r="J256" s="41"/>
      <c r="K256" s="260"/>
      <c r="L256" s="217"/>
    </row>
    <row r="257" spans="2:12" ht="21">
      <c r="B257" s="215"/>
      <c r="C257" s="282"/>
      <c r="D257" s="279" t="s">
        <v>123</v>
      </c>
      <c r="E257" s="149" t="s">
        <v>129</v>
      </c>
      <c r="F257" s="229">
        <v>27</v>
      </c>
      <c r="G257" s="227"/>
      <c r="H257" s="41"/>
      <c r="I257" s="229"/>
      <c r="J257" s="41"/>
      <c r="K257" s="260"/>
      <c r="L257" s="217"/>
    </row>
    <row r="258" spans="2:12" ht="21">
      <c r="B258" s="215"/>
      <c r="C258" s="282"/>
      <c r="D258" s="280" t="s">
        <v>94</v>
      </c>
      <c r="E258" s="149"/>
      <c r="F258" s="229"/>
      <c r="G258" s="227"/>
      <c r="H258" s="41"/>
      <c r="I258" s="229"/>
      <c r="J258" s="41"/>
      <c r="K258" s="260"/>
      <c r="L258" s="226"/>
    </row>
    <row r="259" spans="2:12" ht="21">
      <c r="B259" s="215"/>
      <c r="C259" s="282"/>
      <c r="D259" s="280" t="s">
        <v>95</v>
      </c>
      <c r="E259" s="149"/>
      <c r="F259" s="229"/>
      <c r="G259" s="227"/>
      <c r="H259" s="41"/>
      <c r="I259" s="229"/>
      <c r="J259" s="41"/>
      <c r="K259" s="260"/>
      <c r="L259" s="226"/>
    </row>
    <row r="260" spans="2:12" ht="21">
      <c r="B260" s="215"/>
      <c r="C260" s="282"/>
      <c r="D260" s="279" t="s">
        <v>125</v>
      </c>
      <c r="E260" s="149"/>
      <c r="F260" s="229"/>
      <c r="G260" s="227"/>
      <c r="H260" s="41"/>
      <c r="I260" s="229"/>
      <c r="J260" s="41"/>
      <c r="K260" s="260"/>
      <c r="L260" s="226"/>
    </row>
    <row r="261" spans="2:12" ht="21">
      <c r="B261" s="215"/>
      <c r="C261" s="282"/>
      <c r="D261" s="279" t="s">
        <v>96</v>
      </c>
      <c r="E261" s="149"/>
      <c r="F261" s="229"/>
      <c r="G261" s="227"/>
      <c r="H261" s="41"/>
      <c r="I261" s="229"/>
      <c r="J261" s="41"/>
      <c r="K261" s="260"/>
      <c r="L261" s="226"/>
    </row>
    <row r="262" spans="2:12" ht="21">
      <c r="B262" s="215"/>
      <c r="C262" s="285"/>
      <c r="D262" s="280"/>
      <c r="E262" s="149"/>
      <c r="F262" s="229"/>
      <c r="G262" s="227"/>
      <c r="H262" s="41"/>
      <c r="I262" s="229"/>
      <c r="J262" s="41"/>
      <c r="K262" s="260"/>
      <c r="L262" s="226"/>
    </row>
    <row r="263" spans="2:12">
      <c r="B263" s="215" t="s">
        <v>210</v>
      </c>
      <c r="C263" s="306" t="s">
        <v>208</v>
      </c>
      <c r="D263" s="279"/>
      <c r="E263" s="149"/>
      <c r="F263" s="229"/>
      <c r="G263" s="185"/>
      <c r="H263" s="184"/>
      <c r="I263" s="184"/>
      <c r="J263" s="184"/>
      <c r="K263" s="272"/>
      <c r="L263" s="226"/>
    </row>
    <row r="264" spans="2:12">
      <c r="B264" s="215"/>
      <c r="C264" s="306"/>
      <c r="D264" s="279" t="s">
        <v>104</v>
      </c>
      <c r="E264" s="180"/>
      <c r="F264" s="184"/>
      <c r="G264" s="185"/>
      <c r="H264" s="184"/>
      <c r="I264" s="184"/>
      <c r="J264" s="184"/>
      <c r="K264" s="272"/>
      <c r="L264" s="226"/>
    </row>
    <row r="265" spans="2:12">
      <c r="B265" s="215"/>
      <c r="C265" s="278"/>
      <c r="D265" s="279" t="s">
        <v>105</v>
      </c>
      <c r="E265" s="182"/>
      <c r="F265" s="184"/>
      <c r="G265" s="185"/>
      <c r="H265" s="184"/>
      <c r="I265" s="184"/>
      <c r="J265" s="184"/>
      <c r="K265" s="184"/>
      <c r="L265" s="226"/>
    </row>
    <row r="266" spans="2:12">
      <c r="B266" s="215"/>
      <c r="C266" s="278"/>
      <c r="D266" s="279" t="s">
        <v>106</v>
      </c>
      <c r="E266" s="182"/>
      <c r="F266" s="184"/>
      <c r="G266" s="185"/>
      <c r="H266" s="184"/>
      <c r="I266" s="184"/>
      <c r="J266" s="184"/>
      <c r="K266" s="184"/>
      <c r="L266" s="226"/>
    </row>
    <row r="267" spans="2:12">
      <c r="B267" s="215"/>
      <c r="C267" s="399" t="s">
        <v>115</v>
      </c>
      <c r="D267" s="400"/>
      <c r="E267" s="149" t="s">
        <v>12</v>
      </c>
      <c r="F267" s="229">
        <v>8</v>
      </c>
      <c r="G267" s="227"/>
      <c r="H267" s="41"/>
      <c r="I267" s="229"/>
      <c r="J267" s="41"/>
      <c r="K267" s="260"/>
      <c r="L267" s="226"/>
    </row>
    <row r="268" spans="2:12" ht="21">
      <c r="B268" s="215"/>
      <c r="C268" s="282"/>
      <c r="D268" s="279"/>
      <c r="E268" s="182"/>
      <c r="F268" s="184"/>
      <c r="G268" s="185"/>
      <c r="H268" s="184"/>
      <c r="I268" s="184"/>
      <c r="J268" s="184"/>
      <c r="K268" s="184"/>
      <c r="L268" s="226"/>
    </row>
    <row r="269" spans="2:12">
      <c r="B269" s="215" t="s">
        <v>211</v>
      </c>
      <c r="C269" s="391" t="s">
        <v>145</v>
      </c>
      <c r="D269" s="392"/>
      <c r="E269" s="149"/>
      <c r="F269" s="229"/>
      <c r="G269" s="251"/>
      <c r="H269" s="41"/>
      <c r="I269" s="238"/>
      <c r="J269" s="41"/>
      <c r="K269" s="260"/>
      <c r="L269" s="226"/>
    </row>
    <row r="270" spans="2:12">
      <c r="B270" s="215"/>
      <c r="C270" s="278"/>
      <c r="D270" s="279" t="s">
        <v>132</v>
      </c>
      <c r="E270" s="149" t="s">
        <v>12</v>
      </c>
      <c r="F270" s="229">
        <v>210</v>
      </c>
      <c r="G270" s="227"/>
      <c r="H270" s="41"/>
      <c r="I270" s="229"/>
      <c r="J270" s="41"/>
      <c r="K270" s="260"/>
      <c r="L270" s="322"/>
    </row>
    <row r="271" spans="2:12">
      <c r="B271" s="215"/>
      <c r="C271" s="278"/>
      <c r="D271" s="279" t="s">
        <v>226</v>
      </c>
      <c r="E271" s="149" t="s">
        <v>12</v>
      </c>
      <c r="F271" s="229">
        <v>210</v>
      </c>
      <c r="G271" s="227"/>
      <c r="H271" s="41"/>
      <c r="I271" s="229"/>
      <c r="J271" s="41"/>
      <c r="K271" s="260"/>
      <c r="L271" s="322"/>
    </row>
    <row r="272" spans="2:12" ht="21">
      <c r="B272" s="215"/>
      <c r="C272" s="282"/>
      <c r="D272" s="280"/>
      <c r="E272" s="182"/>
      <c r="F272" s="184"/>
      <c r="G272" s="185"/>
      <c r="H272" s="184"/>
      <c r="I272" s="184"/>
      <c r="J272" s="184"/>
      <c r="K272" s="184"/>
      <c r="L272" s="226"/>
    </row>
    <row r="273" spans="2:12" ht="21">
      <c r="B273" s="215" t="s">
        <v>212</v>
      </c>
      <c r="C273" s="277" t="s">
        <v>213</v>
      </c>
      <c r="D273" s="280"/>
      <c r="E273" s="149"/>
      <c r="F273" s="229"/>
      <c r="G273" s="185"/>
      <c r="H273" s="184"/>
      <c r="I273" s="184"/>
      <c r="J273" s="184"/>
      <c r="K273" s="184"/>
      <c r="L273" s="226"/>
    </row>
    <row r="274" spans="2:12">
      <c r="B274" s="215"/>
      <c r="C274" s="289"/>
      <c r="D274" s="279" t="s">
        <v>219</v>
      </c>
      <c r="E274" s="149" t="s">
        <v>12</v>
      </c>
      <c r="F274" s="229">
        <v>420</v>
      </c>
      <c r="G274" s="227"/>
      <c r="H274" s="41"/>
      <c r="I274" s="229"/>
      <c r="J274" s="41"/>
      <c r="K274" s="260"/>
      <c r="L274" s="322"/>
    </row>
    <row r="275" spans="2:12" ht="21">
      <c r="B275" s="215"/>
      <c r="C275" s="283"/>
      <c r="D275" s="279" t="s">
        <v>225</v>
      </c>
      <c r="E275" s="149" t="s">
        <v>12</v>
      </c>
      <c r="F275" s="229">
        <v>420</v>
      </c>
      <c r="G275" s="227"/>
      <c r="H275" s="41"/>
      <c r="I275" s="229"/>
      <c r="J275" s="41"/>
      <c r="K275" s="260"/>
      <c r="L275" s="322"/>
    </row>
    <row r="276" spans="2:12" ht="21">
      <c r="B276" s="215"/>
      <c r="C276" s="277"/>
      <c r="D276" s="291"/>
      <c r="E276" s="149"/>
      <c r="F276" s="229"/>
      <c r="G276" s="185"/>
      <c r="H276" s="184"/>
      <c r="I276" s="184"/>
      <c r="J276" s="184"/>
      <c r="K276" s="184"/>
      <c r="L276" s="226"/>
    </row>
    <row r="277" spans="2:12" ht="21">
      <c r="B277" s="215" t="s">
        <v>214</v>
      </c>
      <c r="C277" s="277" t="s">
        <v>215</v>
      </c>
      <c r="D277" s="318"/>
      <c r="E277" s="149"/>
      <c r="F277" s="229"/>
      <c r="G277" s="185"/>
      <c r="H277" s="184"/>
      <c r="I277" s="184"/>
      <c r="J277" s="184"/>
      <c r="K277" s="184"/>
      <c r="L277" s="226"/>
    </row>
    <row r="278" spans="2:12">
      <c r="B278" s="215"/>
      <c r="C278" s="278"/>
      <c r="D278" s="279" t="s">
        <v>151</v>
      </c>
      <c r="E278" s="149" t="s">
        <v>12</v>
      </c>
      <c r="F278" s="229">
        <v>32</v>
      </c>
      <c r="G278" s="227"/>
      <c r="H278" s="41"/>
      <c r="I278" s="229"/>
      <c r="J278" s="41"/>
      <c r="K278" s="260"/>
      <c r="L278" s="226"/>
    </row>
    <row r="279" spans="2:12">
      <c r="B279" s="215"/>
      <c r="C279" s="320"/>
      <c r="D279" s="321"/>
      <c r="E279" s="182"/>
      <c r="F279" s="184"/>
      <c r="G279" s="185"/>
      <c r="H279" s="184"/>
      <c r="I279" s="184"/>
      <c r="J279" s="184"/>
      <c r="K279" s="184"/>
      <c r="L279" s="226"/>
    </row>
    <row r="280" spans="2:12">
      <c r="B280" s="215" t="s">
        <v>216</v>
      </c>
      <c r="C280" s="319" t="s">
        <v>217</v>
      </c>
      <c r="D280" s="279"/>
      <c r="E280" s="149"/>
      <c r="F280" s="229"/>
      <c r="G280" s="185"/>
      <c r="H280" s="184"/>
      <c r="I280" s="184"/>
      <c r="J280" s="184"/>
      <c r="K280" s="184"/>
      <c r="L280" s="226"/>
    </row>
    <row r="281" spans="2:12" ht="21">
      <c r="B281" s="215"/>
      <c r="C281" s="287"/>
      <c r="D281" s="279" t="s">
        <v>150</v>
      </c>
      <c r="E281" s="149" t="s">
        <v>12</v>
      </c>
      <c r="F281" s="229">
        <v>120</v>
      </c>
      <c r="G281" s="227"/>
      <c r="H281" s="41"/>
      <c r="I281" s="229"/>
      <c r="J281" s="41"/>
      <c r="K281" s="260"/>
      <c r="L281" s="226"/>
    </row>
    <row r="282" spans="2:12" ht="21">
      <c r="B282" s="215"/>
      <c r="C282" s="287"/>
      <c r="D282" s="318"/>
      <c r="E282" s="228"/>
      <c r="F282" s="237"/>
      <c r="G282" s="251"/>
      <c r="H282" s="41"/>
      <c r="I282" s="238"/>
      <c r="J282" s="41"/>
      <c r="K282" s="260"/>
      <c r="L282" s="226"/>
    </row>
    <row r="283" spans="2:12">
      <c r="B283" s="215" t="s">
        <v>224</v>
      </c>
      <c r="C283" s="277" t="s">
        <v>223</v>
      </c>
      <c r="D283" s="279"/>
      <c r="E283" s="149"/>
      <c r="F283" s="229"/>
      <c r="G283" s="251"/>
      <c r="H283" s="41"/>
      <c r="I283" s="238"/>
      <c r="J283" s="41"/>
      <c r="K283" s="260"/>
      <c r="L283" s="226"/>
    </row>
    <row r="284" spans="2:12">
      <c r="B284" s="215"/>
      <c r="C284" s="277"/>
      <c r="D284" s="279" t="s">
        <v>153</v>
      </c>
      <c r="E284" s="149" t="s">
        <v>91</v>
      </c>
      <c r="F284" s="229">
        <v>1</v>
      </c>
      <c r="G284" s="227"/>
      <c r="H284" s="41"/>
      <c r="I284" s="229"/>
      <c r="J284" s="41"/>
      <c r="K284" s="260"/>
      <c r="L284" s="226"/>
    </row>
    <row r="285" spans="2:12">
      <c r="B285" s="215"/>
      <c r="C285" s="277"/>
      <c r="D285" s="279" t="s">
        <v>152</v>
      </c>
      <c r="E285" s="149" t="s">
        <v>91</v>
      </c>
      <c r="F285" s="229">
        <v>1</v>
      </c>
      <c r="G285" s="227"/>
      <c r="H285" s="41"/>
      <c r="I285" s="229"/>
      <c r="J285" s="41"/>
      <c r="K285" s="260"/>
      <c r="L285" s="226"/>
    </row>
    <row r="286" spans="2:12" ht="21">
      <c r="B286" s="215"/>
      <c r="C286" s="314"/>
      <c r="D286" s="318"/>
      <c r="E286" s="228"/>
      <c r="F286" s="237"/>
      <c r="G286" s="251"/>
      <c r="H286" s="41"/>
      <c r="I286" s="238"/>
      <c r="J286" s="41"/>
      <c r="K286" s="260"/>
      <c r="L286" s="226"/>
    </row>
    <row r="287" spans="2:12" ht="21">
      <c r="B287" s="215"/>
      <c r="C287" s="283"/>
      <c r="D287" s="280"/>
      <c r="E287" s="228"/>
      <c r="F287" s="237"/>
      <c r="G287" s="251"/>
      <c r="H287" s="41"/>
      <c r="I287" s="238"/>
      <c r="J287" s="41"/>
      <c r="K287" s="260"/>
      <c r="L287" s="226"/>
    </row>
    <row r="288" spans="2:12" ht="21">
      <c r="B288" s="215"/>
      <c r="C288" s="283"/>
      <c r="D288" s="280"/>
      <c r="E288" s="228"/>
      <c r="F288" s="237"/>
      <c r="G288" s="251"/>
      <c r="H288" s="41"/>
      <c r="I288" s="238"/>
      <c r="J288" s="41"/>
      <c r="K288" s="260"/>
      <c r="L288" s="226"/>
    </row>
    <row r="289" spans="2:12" ht="21">
      <c r="B289" s="215"/>
      <c r="C289" s="283"/>
      <c r="D289" s="280"/>
      <c r="E289" s="228"/>
      <c r="F289" s="237"/>
      <c r="G289" s="251"/>
      <c r="H289" s="41"/>
      <c r="I289" s="238"/>
      <c r="J289" s="41"/>
      <c r="K289" s="260"/>
      <c r="L289" s="226"/>
    </row>
    <row r="290" spans="2:12" ht="21">
      <c r="B290" s="215"/>
      <c r="C290" s="283"/>
      <c r="D290" s="280"/>
      <c r="E290" s="228"/>
      <c r="F290" s="237"/>
      <c r="G290" s="251"/>
      <c r="H290" s="41"/>
      <c r="I290" s="238"/>
      <c r="J290" s="41"/>
      <c r="K290" s="260"/>
      <c r="L290" s="226"/>
    </row>
    <row r="291" spans="2:12" ht="21">
      <c r="B291" s="215"/>
      <c r="C291" s="283"/>
      <c r="D291" s="280"/>
      <c r="E291" s="228"/>
      <c r="F291" s="237"/>
      <c r="G291" s="251"/>
      <c r="H291" s="41"/>
      <c r="I291" s="238"/>
      <c r="J291" s="41"/>
      <c r="K291" s="260"/>
      <c r="L291" s="226"/>
    </row>
    <row r="292" spans="2:12" ht="21">
      <c r="B292" s="215"/>
      <c r="C292" s="283"/>
      <c r="D292" s="279"/>
      <c r="E292" s="228"/>
      <c r="F292" s="237"/>
      <c r="G292" s="251"/>
      <c r="H292" s="41"/>
      <c r="I292" s="238"/>
      <c r="J292" s="41"/>
      <c r="K292" s="260"/>
      <c r="L292" s="226"/>
    </row>
    <row r="293" spans="2:12" ht="21">
      <c r="B293" s="215"/>
      <c r="C293" s="283"/>
      <c r="D293" s="279"/>
      <c r="E293" s="228"/>
      <c r="F293" s="237"/>
      <c r="G293" s="251"/>
      <c r="H293" s="41"/>
      <c r="I293" s="238"/>
      <c r="J293" s="41"/>
      <c r="K293" s="260"/>
      <c r="L293" s="226"/>
    </row>
    <row r="294" spans="2:12" ht="21">
      <c r="B294" s="215"/>
      <c r="C294" s="283"/>
      <c r="D294" s="279"/>
      <c r="E294" s="228"/>
      <c r="F294" s="237"/>
      <c r="G294" s="251"/>
      <c r="H294" s="41"/>
      <c r="I294" s="238"/>
      <c r="J294" s="41"/>
      <c r="K294" s="260"/>
      <c r="L294" s="226"/>
    </row>
    <row r="295" spans="2:12" ht="21">
      <c r="B295" s="215"/>
      <c r="C295" s="283"/>
      <c r="D295" s="279"/>
      <c r="E295" s="228"/>
      <c r="F295" s="237"/>
      <c r="G295" s="251"/>
      <c r="H295" s="41"/>
      <c r="I295" s="238"/>
      <c r="J295" s="41"/>
      <c r="K295" s="260"/>
      <c r="L295" s="226"/>
    </row>
    <row r="296" spans="2:12" ht="21">
      <c r="B296" s="215"/>
      <c r="C296" s="283"/>
      <c r="D296" s="279"/>
      <c r="E296" s="228"/>
      <c r="F296" s="237"/>
      <c r="G296" s="251"/>
      <c r="H296" s="41"/>
      <c r="I296" s="238"/>
      <c r="J296" s="41"/>
      <c r="K296" s="260"/>
      <c r="L296" s="226"/>
    </row>
    <row r="297" spans="2:12" ht="21">
      <c r="B297" s="215"/>
      <c r="C297" s="283"/>
      <c r="D297" s="279"/>
      <c r="E297" s="228"/>
      <c r="F297" s="237"/>
      <c r="G297" s="251"/>
      <c r="H297" s="41"/>
      <c r="I297" s="238"/>
      <c r="J297" s="41"/>
      <c r="K297" s="260"/>
      <c r="L297" s="226"/>
    </row>
    <row r="298" spans="2:12" ht="21">
      <c r="B298" s="215"/>
      <c r="C298" s="283"/>
      <c r="D298" s="279"/>
      <c r="E298" s="228"/>
      <c r="F298" s="237"/>
      <c r="G298" s="251"/>
      <c r="H298" s="41"/>
      <c r="I298" s="238"/>
      <c r="J298" s="41"/>
      <c r="K298" s="260"/>
      <c r="L298" s="226"/>
    </row>
    <row r="299" spans="2:12" ht="21">
      <c r="B299" s="215"/>
      <c r="C299" s="283"/>
      <c r="D299" s="279"/>
      <c r="E299" s="228"/>
      <c r="F299" s="237"/>
      <c r="G299" s="251"/>
      <c r="H299" s="41"/>
      <c r="I299" s="238"/>
      <c r="J299" s="41"/>
      <c r="K299" s="260"/>
      <c r="L299" s="226"/>
    </row>
    <row r="300" spans="2:12" ht="21">
      <c r="B300" s="215"/>
      <c r="C300" s="283"/>
      <c r="D300" s="279"/>
      <c r="E300" s="228"/>
      <c r="F300" s="237"/>
      <c r="G300" s="251"/>
      <c r="H300" s="41"/>
      <c r="I300" s="238"/>
      <c r="J300" s="41"/>
      <c r="K300" s="260"/>
      <c r="L300" s="226"/>
    </row>
    <row r="301" spans="2:12" ht="21">
      <c r="B301" s="215"/>
      <c r="C301" s="283"/>
      <c r="D301" s="279"/>
      <c r="E301" s="228"/>
      <c r="F301" s="237"/>
      <c r="G301" s="251"/>
      <c r="H301" s="41"/>
      <c r="I301" s="238"/>
      <c r="J301" s="41"/>
      <c r="K301" s="260"/>
      <c r="L301" s="226"/>
    </row>
    <row r="302" spans="2:12" ht="21">
      <c r="B302" s="215"/>
      <c r="C302" s="283"/>
      <c r="D302" s="279"/>
      <c r="E302" s="228"/>
      <c r="F302" s="237"/>
      <c r="G302" s="251"/>
      <c r="H302" s="41"/>
      <c r="I302" s="238"/>
      <c r="J302" s="41"/>
      <c r="K302" s="260"/>
      <c r="L302" s="226"/>
    </row>
    <row r="303" spans="2:12" ht="21">
      <c r="B303" s="215"/>
      <c r="C303" s="283"/>
      <c r="D303" s="279"/>
      <c r="E303" s="228"/>
      <c r="F303" s="237"/>
      <c r="G303" s="251"/>
      <c r="H303" s="41"/>
      <c r="I303" s="238"/>
      <c r="J303" s="41"/>
      <c r="K303" s="260"/>
      <c r="L303" s="226"/>
    </row>
    <row r="304" spans="2:12" ht="21">
      <c r="B304" s="215"/>
      <c r="C304" s="283"/>
      <c r="D304" s="279"/>
      <c r="E304" s="228"/>
      <c r="F304" s="237"/>
      <c r="G304" s="251"/>
      <c r="H304" s="41"/>
      <c r="I304" s="238"/>
      <c r="J304" s="41"/>
      <c r="K304" s="260"/>
      <c r="L304" s="226"/>
    </row>
    <row r="305" spans="2:12" ht="21">
      <c r="B305" s="215"/>
      <c r="C305" s="283"/>
      <c r="D305" s="279"/>
      <c r="E305" s="228"/>
      <c r="F305" s="237"/>
      <c r="G305" s="251"/>
      <c r="H305" s="41"/>
      <c r="I305" s="238"/>
      <c r="J305" s="41"/>
      <c r="K305" s="260"/>
      <c r="L305" s="226"/>
    </row>
    <row r="306" spans="2:12" ht="21">
      <c r="B306" s="215"/>
      <c r="C306" s="283"/>
      <c r="D306" s="279"/>
      <c r="E306" s="228"/>
      <c r="F306" s="237"/>
      <c r="G306" s="251"/>
      <c r="H306" s="41"/>
      <c r="I306" s="238"/>
      <c r="J306" s="41"/>
      <c r="K306" s="260"/>
      <c r="L306" s="226"/>
    </row>
  </sheetData>
  <mergeCells count="90">
    <mergeCell ref="C228:D228"/>
    <mergeCell ref="C144:D144"/>
    <mergeCell ref="C145:D145"/>
    <mergeCell ref="C143:D143"/>
    <mergeCell ref="C147:D147"/>
    <mergeCell ref="C146:D146"/>
    <mergeCell ref="C222:D222"/>
    <mergeCell ref="C199:D199"/>
    <mergeCell ref="C226:D226"/>
    <mergeCell ref="C12:D12"/>
    <mergeCell ref="C32:D32"/>
    <mergeCell ref="C31:D31"/>
    <mergeCell ref="C33:D33"/>
    <mergeCell ref="C11:D11"/>
    <mergeCell ref="C21:D21"/>
    <mergeCell ref="C22:D22"/>
    <mergeCell ref="C23:D23"/>
    <mergeCell ref="C13:D13"/>
    <mergeCell ref="C14:D14"/>
    <mergeCell ref="C18:D18"/>
    <mergeCell ref="C15:D15"/>
    <mergeCell ref="C16:D16"/>
    <mergeCell ref="C17:D17"/>
    <mergeCell ref="C27:D27"/>
    <mergeCell ref="C28:D28"/>
    <mergeCell ref="B1:L1"/>
    <mergeCell ref="B2:L2"/>
    <mergeCell ref="B4:L4"/>
    <mergeCell ref="B5:L5"/>
    <mergeCell ref="B3:L3"/>
    <mergeCell ref="B6:L6"/>
    <mergeCell ref="B7:L7"/>
    <mergeCell ref="C8:D9"/>
    <mergeCell ref="E8:E9"/>
    <mergeCell ref="C37:D37"/>
    <mergeCell ref="C34:D34"/>
    <mergeCell ref="C35:D35"/>
    <mergeCell ref="B8:B9"/>
    <mergeCell ref="C24:D24"/>
    <mergeCell ref="C25:D25"/>
    <mergeCell ref="C26:D26"/>
    <mergeCell ref="F8:F9"/>
    <mergeCell ref="L8:L9"/>
    <mergeCell ref="C10:D10"/>
    <mergeCell ref="C19:D19"/>
    <mergeCell ref="C20:D20"/>
    <mergeCell ref="C84:D84"/>
    <mergeCell ref="C85:D85"/>
    <mergeCell ref="C29:D29"/>
    <mergeCell ref="C30:D30"/>
    <mergeCell ref="C45:D45"/>
    <mergeCell ref="C83:D83"/>
    <mergeCell ref="C39:D39"/>
    <mergeCell ref="C40:D40"/>
    <mergeCell ref="C44:D44"/>
    <mergeCell ref="C42:D42"/>
    <mergeCell ref="C36:D36"/>
    <mergeCell ref="C41:D41"/>
    <mergeCell ref="C43:D43"/>
    <mergeCell ref="C38:D38"/>
    <mergeCell ref="C89:D89"/>
    <mergeCell ref="C122:D122"/>
    <mergeCell ref="C167:D167"/>
    <mergeCell ref="C134:D134"/>
    <mergeCell ref="C132:D132"/>
    <mergeCell ref="C112:D112"/>
    <mergeCell ref="C110:D110"/>
    <mergeCell ref="C108:D108"/>
    <mergeCell ref="C109:D109"/>
    <mergeCell ref="C111:D111"/>
    <mergeCell ref="C153:D153"/>
    <mergeCell ref="C160:D160"/>
    <mergeCell ref="C166:D166"/>
    <mergeCell ref="C113:D113"/>
    <mergeCell ref="C269:D269"/>
    <mergeCell ref="C201:D201"/>
    <mergeCell ref="C231:D231"/>
    <mergeCell ref="C177:D177"/>
    <mergeCell ref="C119:D119"/>
    <mergeCell ref="C126:D126"/>
    <mergeCell ref="C139:D139"/>
    <mergeCell ref="C172:D172"/>
    <mergeCell ref="C267:D267"/>
    <mergeCell ref="C200:D200"/>
    <mergeCell ref="C256:D256"/>
    <mergeCell ref="C255:D255"/>
    <mergeCell ref="C235:D235"/>
    <mergeCell ref="C254:D254"/>
    <mergeCell ref="C208:D208"/>
    <mergeCell ref="C216:D216"/>
  </mergeCells>
  <phoneticPr fontId="41" type="noConversion"/>
  <pageMargins left="0.31496062992125984" right="0.33" top="0.74803149606299213" bottom="0.74803149606299213" header="0.31496062992125984" footer="0.31496062992125984"/>
  <pageSetup scale="57" orientation="portrait" horizontalDpi="4294967293" verticalDpi="4294967293" r:id="rId1"/>
  <headerFooter>
    <oddHeader>&amp;R&amp;"Angsana New,ธรรมดา"&amp;14แบบปร.4(ก)แผ่น &amp;P/&amp;N</oddHeader>
  </headerFooter>
  <rowBreaks count="4" manualBreakCount="4">
    <brk id="42" min="1" max="11" man="1"/>
    <brk id="82" min="1" max="11" man="1"/>
    <brk id="110" min="1" max="11" man="1"/>
    <brk id="144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K69"/>
  <sheetViews>
    <sheetView showGridLines="0" view="pageBreakPreview" topLeftCell="A10" zoomScale="110" zoomScaleNormal="100" zoomScaleSheetLayoutView="110" workbookViewId="0">
      <selection activeCell="J23" sqref="J23"/>
    </sheetView>
  </sheetViews>
  <sheetFormatPr defaultRowHeight="21"/>
  <cols>
    <col min="1" max="1" width="7.6640625" style="1" customWidth="1"/>
    <col min="2" max="2" width="26.1640625" style="1" customWidth="1"/>
    <col min="3" max="3" width="18.83203125" style="1" customWidth="1"/>
    <col min="4" max="4" width="21" style="1" customWidth="1"/>
    <col min="5" max="5" width="14.33203125" style="1" customWidth="1"/>
    <col min="6" max="6" width="21.5" style="1" customWidth="1"/>
    <col min="7" max="7" width="18.332031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33203125" style="1"/>
  </cols>
  <sheetData>
    <row r="1" spans="2:11" ht="21.75" thickBot="1"/>
    <row r="2" spans="2:11" ht="35.25" thickBot="1">
      <c r="B2" s="444" t="s">
        <v>46</v>
      </c>
      <c r="C2" s="445"/>
      <c r="D2" s="445"/>
      <c r="E2" s="445"/>
      <c r="F2" s="446" t="s">
        <v>22</v>
      </c>
      <c r="G2" s="447"/>
    </row>
    <row r="3" spans="2:11" ht="26.25" customHeight="1">
      <c r="B3" s="218" t="s">
        <v>86</v>
      </c>
      <c r="C3" s="2"/>
      <c r="D3" s="2"/>
      <c r="E3" s="3"/>
      <c r="F3" s="151" t="s">
        <v>23</v>
      </c>
      <c r="G3" s="152">
        <v>0</v>
      </c>
    </row>
    <row r="4" spans="2:11" ht="27" customHeight="1">
      <c r="B4" s="448" t="s">
        <v>87</v>
      </c>
      <c r="C4" s="449"/>
      <c r="D4" s="449"/>
      <c r="E4" s="4"/>
      <c r="F4" s="151" t="s">
        <v>24</v>
      </c>
      <c r="G4" s="152">
        <v>0</v>
      </c>
    </row>
    <row r="5" spans="2:11" ht="23.25">
      <c r="B5" s="5" t="s">
        <v>47</v>
      </c>
      <c r="C5" s="6"/>
      <c r="D5" s="7">
        <f>'(ปร6)'!F13</f>
        <v>0</v>
      </c>
      <c r="E5" s="4" t="s">
        <v>48</v>
      </c>
      <c r="F5" s="151" t="s">
        <v>25</v>
      </c>
      <c r="G5" s="153">
        <v>0.05</v>
      </c>
    </row>
    <row r="6" spans="2:11" ht="32.25" customHeight="1">
      <c r="B6" s="8" t="s">
        <v>27</v>
      </c>
      <c r="C6" s="450" t="s">
        <v>41</v>
      </c>
      <c r="D6" s="450"/>
      <c r="E6" s="4"/>
      <c r="F6" s="151" t="s">
        <v>26</v>
      </c>
      <c r="G6" s="152">
        <v>7.0000000000000007E-2</v>
      </c>
    </row>
    <row r="7" spans="2:11" ht="16.5" customHeight="1" thickBot="1">
      <c r="B7" s="9"/>
      <c r="C7" s="6"/>
      <c r="D7" s="6"/>
      <c r="E7" s="4"/>
      <c r="F7" s="10"/>
      <c r="G7" s="154"/>
    </row>
    <row r="8" spans="2:11" ht="22.5" thickTop="1">
      <c r="B8" s="11" t="s">
        <v>30</v>
      </c>
      <c r="C8" s="12">
        <f>IF(C9&lt;499999,500000,VLOOKUP(C9,factor_table,1,TRUE))</f>
        <v>500000</v>
      </c>
      <c r="D8" s="13" t="s">
        <v>31</v>
      </c>
      <c r="E8" s="4"/>
      <c r="F8" s="155" t="s">
        <v>28</v>
      </c>
      <c r="G8" s="156" t="s">
        <v>29</v>
      </c>
    </row>
    <row r="9" spans="2:11" ht="22.5" thickBot="1">
      <c r="B9" s="14" t="s">
        <v>33</v>
      </c>
      <c r="C9" s="15">
        <f>D5</f>
        <v>0</v>
      </c>
      <c r="D9" s="6" t="s">
        <v>49</v>
      </c>
      <c r="E9" s="4"/>
      <c r="F9" s="157" t="s">
        <v>32</v>
      </c>
      <c r="G9" s="158"/>
    </row>
    <row r="10" spans="2:11" ht="22.5" thickTop="1">
      <c r="B10" s="16" t="s">
        <v>34</v>
      </c>
      <c r="C10" s="17">
        <f>IF(C9&gt;500000001,500000001,INDEX(factor_table,MATCH(C8,factor_table,0)+1,1))</f>
        <v>1000000</v>
      </c>
      <c r="D10" s="18" t="s">
        <v>35</v>
      </c>
      <c r="E10" s="4"/>
      <c r="F10" s="159">
        <v>500000</v>
      </c>
      <c r="G10" s="160">
        <v>1.3056000000000001</v>
      </c>
      <c r="H10" s="161"/>
      <c r="I10" s="161"/>
      <c r="J10" s="161"/>
      <c r="K10" s="161"/>
    </row>
    <row r="11" spans="2:11" ht="21.75">
      <c r="B11" s="9"/>
      <c r="C11" s="6"/>
      <c r="D11" s="6"/>
      <c r="E11" s="4"/>
      <c r="F11" s="159">
        <v>1000000</v>
      </c>
      <c r="G11" s="276">
        <v>1.3032999999999999</v>
      </c>
      <c r="H11" s="161"/>
      <c r="I11" s="161"/>
      <c r="J11" s="161"/>
      <c r="K11" s="161"/>
    </row>
    <row r="12" spans="2:11" ht="21.75">
      <c r="B12" s="19" t="s">
        <v>36</v>
      </c>
      <c r="C12" s="20">
        <f>VLOOKUP(C8,$F$10:$G$33,2,FALSE)</f>
        <v>1.3056000000000001</v>
      </c>
      <c r="D12" s="6" t="s">
        <v>37</v>
      </c>
      <c r="E12" s="4"/>
      <c r="F12" s="159">
        <v>2000000</v>
      </c>
      <c r="G12" s="162">
        <v>1.3017000000000001</v>
      </c>
      <c r="H12" s="161"/>
      <c r="I12" s="161"/>
      <c r="J12" s="161"/>
      <c r="K12" s="161"/>
    </row>
    <row r="13" spans="2:11" ht="22.5" thickBot="1">
      <c r="B13" s="19" t="s">
        <v>38</v>
      </c>
      <c r="C13" s="20">
        <f>VLOOKUP(C10,$F$10:$G$33,2,FALSE)</f>
        <v>1.3032999999999999</v>
      </c>
      <c r="D13" s="6" t="s">
        <v>39</v>
      </c>
      <c r="E13" s="4"/>
      <c r="F13" s="159">
        <v>5000000</v>
      </c>
      <c r="G13" s="162">
        <v>1.2985</v>
      </c>
      <c r="H13" s="161"/>
      <c r="I13" s="161"/>
      <c r="J13" s="161"/>
      <c r="K13" s="161"/>
    </row>
    <row r="14" spans="2:11" ht="25.5" customHeight="1" thickTop="1" thickBot="1">
      <c r="B14" s="14" t="s">
        <v>27</v>
      </c>
      <c r="C14" s="21">
        <f>ROUND(C12-(((C12-C13)*(C9-C8))/(C10-C8)),4)</f>
        <v>1.3079000000000001</v>
      </c>
      <c r="D14" s="22" t="s">
        <v>42</v>
      </c>
      <c r="E14" s="4"/>
      <c r="F14" s="159">
        <v>10000000</v>
      </c>
      <c r="G14" s="162">
        <v>1.2926</v>
      </c>
      <c r="H14" s="161"/>
      <c r="I14" s="161"/>
      <c r="J14" s="161"/>
      <c r="K14" s="161"/>
    </row>
    <row r="15" spans="2:11" ht="22.5" thickTop="1">
      <c r="B15" s="9"/>
      <c r="C15" s="6"/>
      <c r="D15" s="22"/>
      <c r="E15" s="4"/>
      <c r="F15" s="159">
        <v>15000000</v>
      </c>
      <c r="G15" s="162">
        <v>1.2576000000000001</v>
      </c>
      <c r="H15" s="161"/>
      <c r="I15" s="161"/>
      <c r="J15" s="161"/>
      <c r="K15" s="161"/>
    </row>
    <row r="16" spans="2:11" ht="23.25">
      <c r="B16" s="19" t="s">
        <v>40</v>
      </c>
      <c r="C16" s="23">
        <f>C9*C14</f>
        <v>0</v>
      </c>
      <c r="D16" s="6"/>
      <c r="E16" s="4"/>
      <c r="F16" s="159">
        <v>20000000</v>
      </c>
      <c r="G16" s="162">
        <v>1.25</v>
      </c>
      <c r="H16" s="161"/>
      <c r="I16" s="161"/>
      <c r="J16" s="161"/>
      <c r="K16" s="161"/>
    </row>
    <row r="17" spans="2:11" ht="23.25">
      <c r="B17" s="451" t="s">
        <v>10</v>
      </c>
      <c r="C17" s="452"/>
      <c r="D17" s="452"/>
      <c r="E17" s="453"/>
      <c r="F17" s="159">
        <v>25000000</v>
      </c>
      <c r="G17" s="162">
        <v>1.2230000000000001</v>
      </c>
      <c r="H17" s="161"/>
      <c r="I17" s="161"/>
      <c r="J17" s="161"/>
      <c r="K17" s="161"/>
    </row>
    <row r="18" spans="2:11" ht="21.75">
      <c r="B18" s="9"/>
      <c r="C18" s="6"/>
      <c r="D18" s="6"/>
      <c r="E18" s="4"/>
      <c r="F18" s="159">
        <v>30000000</v>
      </c>
      <c r="G18" s="162">
        <v>1.2146999999999999</v>
      </c>
      <c r="H18" s="161"/>
      <c r="I18" s="161"/>
      <c r="J18" s="161"/>
      <c r="K18" s="161"/>
    </row>
    <row r="19" spans="2:11" ht="21.75">
      <c r="B19" s="9"/>
      <c r="C19" s="6"/>
      <c r="D19" s="6"/>
      <c r="E19" s="4"/>
      <c r="F19" s="159">
        <v>40000000</v>
      </c>
      <c r="G19" s="162">
        <v>1.2142999999999999</v>
      </c>
      <c r="H19" s="161"/>
      <c r="I19" s="161"/>
      <c r="J19" s="161"/>
      <c r="K19" s="161"/>
    </row>
    <row r="20" spans="2:11" ht="21.75">
      <c r="B20" s="9"/>
      <c r="C20" s="13" t="s">
        <v>10</v>
      </c>
      <c r="D20" s="6"/>
      <c r="E20" s="4"/>
      <c r="F20" s="159">
        <v>50000000</v>
      </c>
      <c r="G20" s="162">
        <v>1.2141999999999999</v>
      </c>
      <c r="H20" s="161"/>
      <c r="I20" s="161"/>
      <c r="J20" s="161"/>
      <c r="K20" s="161"/>
    </row>
    <row r="21" spans="2:11" ht="21.75">
      <c r="B21" s="9"/>
      <c r="C21" s="6" t="s">
        <v>10</v>
      </c>
      <c r="D21" s="6"/>
      <c r="E21" s="4"/>
      <c r="F21" s="159">
        <v>60000000</v>
      </c>
      <c r="G21" s="162">
        <v>1.2042999999999999</v>
      </c>
      <c r="H21" s="161"/>
      <c r="I21" s="161"/>
      <c r="J21" s="161"/>
      <c r="K21" s="161"/>
    </row>
    <row r="22" spans="2:11" ht="21.75">
      <c r="B22" s="9"/>
      <c r="C22" s="6" t="s">
        <v>10</v>
      </c>
      <c r="D22" s="6"/>
      <c r="E22" s="4"/>
      <c r="F22" s="159">
        <v>70000000</v>
      </c>
      <c r="G22" s="162">
        <v>1.2032</v>
      </c>
      <c r="H22" s="161"/>
      <c r="I22" s="161"/>
      <c r="J22" s="161"/>
      <c r="K22" s="161"/>
    </row>
    <row r="23" spans="2:11" ht="23.25">
      <c r="B23" s="24"/>
      <c r="C23" s="25" t="s">
        <v>10</v>
      </c>
      <c r="D23" s="22"/>
      <c r="E23" s="4"/>
      <c r="F23" s="159">
        <v>80000000</v>
      </c>
      <c r="G23" s="162">
        <v>1.2032</v>
      </c>
      <c r="H23" s="161"/>
      <c r="I23" s="161"/>
      <c r="J23" s="161"/>
      <c r="K23" s="161"/>
    </row>
    <row r="24" spans="2:11" ht="21.75">
      <c r="B24" s="9"/>
      <c r="C24" s="6" t="s">
        <v>10</v>
      </c>
      <c r="D24" s="6"/>
      <c r="E24" s="4"/>
      <c r="F24" s="159">
        <v>90000000</v>
      </c>
      <c r="G24" s="162">
        <v>1.2032</v>
      </c>
      <c r="H24" s="161"/>
      <c r="I24" s="161"/>
      <c r="J24" s="161"/>
      <c r="K24" s="161"/>
    </row>
    <row r="25" spans="2:11" ht="21.75">
      <c r="B25" s="9"/>
      <c r="C25" s="6"/>
      <c r="D25" s="6"/>
      <c r="E25" s="26"/>
      <c r="F25" s="159">
        <v>100000000</v>
      </c>
      <c r="G25" s="162">
        <v>1.2032</v>
      </c>
      <c r="H25" s="161"/>
      <c r="I25" s="161"/>
      <c r="J25" s="161"/>
      <c r="K25" s="161"/>
    </row>
    <row r="26" spans="2:11" ht="21.75">
      <c r="B26" s="9"/>
      <c r="C26" s="6"/>
      <c r="D26" s="6"/>
      <c r="E26" s="4"/>
      <c r="F26" s="159">
        <v>150000000</v>
      </c>
      <c r="G26" s="162">
        <v>1.2004999999999999</v>
      </c>
      <c r="H26" s="161"/>
      <c r="I26" s="161"/>
      <c r="J26" s="161"/>
      <c r="K26" s="161"/>
    </row>
    <row r="27" spans="2:11" ht="23.25">
      <c r="B27" s="9"/>
      <c r="C27" s="6"/>
      <c r="D27" s="6"/>
      <c r="E27" s="27" t="s">
        <v>10</v>
      </c>
      <c r="F27" s="159">
        <v>200000000</v>
      </c>
      <c r="G27" s="162">
        <v>1.2004999999999999</v>
      </c>
      <c r="H27" s="161"/>
      <c r="I27" s="161"/>
      <c r="J27" s="161"/>
      <c r="K27" s="161"/>
    </row>
    <row r="28" spans="2:11" ht="21.75">
      <c r="B28" s="9"/>
      <c r="C28" s="6"/>
      <c r="D28" s="6"/>
      <c r="E28" s="4"/>
      <c r="F28" s="159">
        <v>250000000</v>
      </c>
      <c r="G28" s="162">
        <v>1.1996</v>
      </c>
      <c r="H28" s="161"/>
      <c r="I28" s="161"/>
      <c r="J28" s="161"/>
      <c r="K28" s="161"/>
    </row>
    <row r="29" spans="2:11" ht="21.75">
      <c r="B29" s="9"/>
      <c r="C29" s="6"/>
      <c r="D29" s="6"/>
      <c r="E29" s="26"/>
      <c r="F29" s="159">
        <v>300000000</v>
      </c>
      <c r="G29" s="162">
        <v>1.1934</v>
      </c>
      <c r="H29" s="161"/>
      <c r="I29" s="161"/>
      <c r="J29" s="161"/>
      <c r="K29" s="161"/>
    </row>
    <row r="30" spans="2:11" ht="21.75">
      <c r="B30" s="9"/>
      <c r="C30" s="6"/>
      <c r="D30" s="6"/>
      <c r="E30" s="4"/>
      <c r="F30" s="159">
        <v>350000000</v>
      </c>
      <c r="G30" s="162">
        <v>1.1848000000000001</v>
      </c>
      <c r="H30" s="161"/>
      <c r="I30" s="161"/>
      <c r="J30" s="161"/>
      <c r="K30" s="161"/>
    </row>
    <row r="31" spans="2:11" ht="21.75">
      <c r="B31" s="9"/>
      <c r="C31" s="6"/>
      <c r="D31" s="6"/>
      <c r="E31" s="26"/>
      <c r="F31" s="159">
        <v>400000000</v>
      </c>
      <c r="G31" s="162">
        <v>1.1839999999999999</v>
      </c>
      <c r="H31" s="161"/>
      <c r="I31" s="161"/>
      <c r="J31" s="161"/>
      <c r="K31" s="161"/>
    </row>
    <row r="32" spans="2:11" ht="21.75">
      <c r="B32" s="9"/>
      <c r="C32" s="6"/>
      <c r="D32" s="6"/>
      <c r="E32" s="4"/>
      <c r="F32" s="159">
        <v>500000000</v>
      </c>
      <c r="G32" s="162">
        <v>1.1835</v>
      </c>
      <c r="H32" s="161"/>
      <c r="I32" s="161"/>
      <c r="J32" s="161"/>
      <c r="K32" s="161"/>
    </row>
    <row r="33" spans="2:11" ht="21.75">
      <c r="B33" s="28"/>
      <c r="C33" s="29"/>
      <c r="D33" s="29"/>
      <c r="E33" s="30"/>
      <c r="F33" s="163">
        <v>500000001</v>
      </c>
      <c r="G33" s="162">
        <v>1.177</v>
      </c>
      <c r="H33" s="161"/>
      <c r="I33" s="161"/>
      <c r="J33" s="161"/>
      <c r="K33" s="161"/>
    </row>
    <row r="34" spans="2:11">
      <c r="H34" s="161"/>
      <c r="I34" s="161"/>
      <c r="J34" s="161"/>
      <c r="K34" s="161"/>
    </row>
    <row r="53" spans="8:10" ht="50.25" customHeight="1"/>
    <row r="54" spans="8:10" ht="50.25" customHeight="1"/>
    <row r="55" spans="8:10" ht="50.25" customHeight="1"/>
    <row r="64" spans="8:10">
      <c r="H64" s="164"/>
      <c r="I64" s="164"/>
      <c r="J64" s="164"/>
    </row>
    <row r="65" spans="8:10">
      <c r="H65" s="164"/>
      <c r="I65" s="164"/>
      <c r="J65" s="164"/>
    </row>
    <row r="66" spans="8:10">
      <c r="H66" s="164"/>
      <c r="I66" s="164"/>
      <c r="J66" s="164"/>
    </row>
    <row r="67" spans="8:10">
      <c r="H67" s="164"/>
      <c r="I67" s="164"/>
      <c r="J67" s="164"/>
    </row>
    <row r="68" spans="8:10">
      <c r="H68" s="164"/>
      <c r="I68" s="164"/>
      <c r="J68" s="164"/>
    </row>
    <row r="69" spans="8:10">
      <c r="H69" s="164"/>
      <c r="I69" s="164"/>
      <c r="J69" s="164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="60" zoomScaleNormal="100" workbookViewId="0">
      <selection activeCell="T9" sqref="T9"/>
    </sheetView>
  </sheetViews>
  <sheetFormatPr defaultRowHeight="17.25"/>
  <cols>
    <col min="10" max="10" width="38.1640625" customWidth="1"/>
  </cols>
  <sheetData>
    <row r="1" spans="1:10" ht="33.75">
      <c r="A1" s="454"/>
      <c r="B1" s="454"/>
      <c r="C1" s="454"/>
      <c r="D1" s="454"/>
      <c r="E1" s="454"/>
      <c r="F1" s="454"/>
      <c r="G1" s="454"/>
      <c r="H1" s="454"/>
      <c r="I1" s="454"/>
      <c r="J1" s="454"/>
    </row>
    <row r="2" spans="1:10" ht="35.25">
      <c r="A2" s="455" t="s">
        <v>88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ht="30">
      <c r="A3" s="456" t="s">
        <v>92</v>
      </c>
      <c r="B3" s="456"/>
      <c r="C3" s="456"/>
      <c r="D3" s="456"/>
      <c r="E3" s="456"/>
      <c r="F3" s="456"/>
      <c r="G3" s="456"/>
      <c r="H3" s="456"/>
      <c r="I3" s="456"/>
      <c r="J3" s="456"/>
    </row>
    <row r="4" spans="1:10" ht="34.5">
      <c r="A4" s="219"/>
      <c r="B4" s="48"/>
      <c r="C4" s="48"/>
      <c r="D4" s="48"/>
      <c r="E4" s="48"/>
      <c r="F4" s="48"/>
      <c r="G4" s="48"/>
      <c r="H4" s="48"/>
      <c r="I4" s="48"/>
      <c r="J4" s="48"/>
    </row>
    <row r="5" spans="1:10" ht="34.5">
      <c r="A5" s="219"/>
      <c r="B5" s="48"/>
      <c r="C5" s="48"/>
      <c r="D5" s="48"/>
      <c r="E5" s="48"/>
      <c r="F5" s="48"/>
      <c r="G5" s="48"/>
      <c r="H5" s="48"/>
      <c r="I5" s="48"/>
      <c r="J5" s="48"/>
    </row>
    <row r="6" spans="1:10" ht="34.5">
      <c r="A6" s="219"/>
      <c r="B6" s="48"/>
      <c r="C6" s="48"/>
      <c r="D6" s="48"/>
      <c r="E6" s="48"/>
      <c r="F6" s="48"/>
      <c r="G6" s="48"/>
      <c r="H6" s="48"/>
      <c r="I6" s="48"/>
      <c r="J6" s="48"/>
    </row>
    <row r="7" spans="1:10" ht="34.5">
      <c r="A7" s="219"/>
      <c r="B7" s="48"/>
      <c r="C7" s="48"/>
      <c r="D7" s="48"/>
      <c r="E7" s="48"/>
      <c r="F7" s="48"/>
      <c r="G7" s="48"/>
      <c r="H7" s="48"/>
      <c r="I7" s="48"/>
      <c r="J7" s="48"/>
    </row>
    <row r="8" spans="1:10" ht="34.5">
      <c r="A8" s="219"/>
      <c r="B8" s="48"/>
      <c r="C8" s="48"/>
      <c r="D8" s="48"/>
      <c r="E8" s="48"/>
      <c r="F8" s="48"/>
      <c r="G8" s="48"/>
      <c r="H8" s="48"/>
      <c r="I8" s="48"/>
      <c r="J8" s="48"/>
    </row>
    <row r="9" spans="1:10" ht="34.5">
      <c r="A9" s="219"/>
      <c r="B9" s="48"/>
      <c r="C9" s="48"/>
      <c r="D9" s="48"/>
      <c r="E9" s="48"/>
      <c r="F9" s="48"/>
      <c r="G9" s="48"/>
      <c r="H9" s="48"/>
      <c r="I9" s="48"/>
      <c r="J9" s="48"/>
    </row>
    <row r="10" spans="1:10" ht="34.5">
      <c r="A10" s="219"/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34.5">
      <c r="A11" s="219"/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34.5">
      <c r="A12" s="219"/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34.5">
      <c r="A13" s="219"/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34.5">
      <c r="A14" s="219"/>
      <c r="B14" s="48"/>
      <c r="C14" s="48"/>
      <c r="D14" s="48"/>
      <c r="E14" s="48"/>
      <c r="F14" s="48"/>
      <c r="G14" s="48"/>
      <c r="H14" s="48"/>
      <c r="I14" s="48"/>
      <c r="J14" s="48"/>
    </row>
    <row r="15" spans="1:10" ht="30">
      <c r="A15" s="456"/>
      <c r="B15" s="456"/>
      <c r="C15" s="456"/>
      <c r="D15" s="456"/>
      <c r="E15" s="456"/>
      <c r="F15" s="456"/>
      <c r="G15" s="456"/>
      <c r="H15" s="456"/>
      <c r="I15" s="456"/>
      <c r="J15" s="456"/>
    </row>
    <row r="16" spans="1:10" ht="33.75">
      <c r="A16" s="454" t="s">
        <v>89</v>
      </c>
      <c r="B16" s="454"/>
      <c r="C16" s="454"/>
      <c r="D16" s="454"/>
      <c r="E16" s="454"/>
      <c r="F16" s="454"/>
      <c r="G16" s="454"/>
      <c r="H16" s="454"/>
      <c r="I16" s="454"/>
      <c r="J16" s="454"/>
    </row>
    <row r="17" spans="1:10" ht="33.75">
      <c r="A17" s="454" t="s">
        <v>90</v>
      </c>
      <c r="B17" s="454"/>
      <c r="C17" s="454"/>
      <c r="D17" s="454"/>
      <c r="E17" s="454"/>
      <c r="F17" s="454"/>
      <c r="G17" s="454"/>
      <c r="H17" s="454"/>
      <c r="I17" s="454"/>
      <c r="J17" s="454"/>
    </row>
    <row r="18" spans="1:10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>
      <c r="A19" s="48"/>
      <c r="B19" s="48"/>
      <c r="C19" s="48"/>
      <c r="D19" s="48"/>
      <c r="E19" s="48"/>
      <c r="F19" s="48"/>
      <c r="G19" s="48"/>
      <c r="H19" s="48"/>
      <c r="I19" s="48"/>
      <c r="J19" s="48"/>
    </row>
  </sheetData>
  <mergeCells count="6">
    <mergeCell ref="A17:J17"/>
    <mergeCell ref="A1:J1"/>
    <mergeCell ref="A2:J2"/>
    <mergeCell ref="A3:J3"/>
    <mergeCell ref="A15:J15"/>
    <mergeCell ref="A16:J1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(ปร6)</vt:lpstr>
      <vt:lpstr>ปร5</vt:lpstr>
      <vt:lpstr>สวนที่1-ก่อสร้าง(ปร4)</vt:lpstr>
      <vt:lpstr>คำนวณ Factor F 6%</vt:lpstr>
      <vt:lpstr>ปก</vt:lpstr>
      <vt:lpstr>'คำนวณ Factor F 6%'!factor_table</vt:lpstr>
      <vt:lpstr>'(ปร6)'!Print_Area</vt:lpstr>
      <vt:lpstr>'คำนวณ Factor F 6%'!Print_Area</vt:lpstr>
      <vt:lpstr>ปร5!Print_Area</vt:lpstr>
      <vt:lpstr>'สวนที่1-ก่อสร้าง(ปร4)'!Print_Area</vt:lpstr>
      <vt:lpstr>'สวนที่1-ก่อสร้าง(ปร4)'!Print_Titles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C_NUM</cp:lastModifiedBy>
  <cp:lastPrinted>2022-01-11T03:59:36Z</cp:lastPrinted>
  <dcterms:created xsi:type="dcterms:W3CDTF">2004-12-03T06:11:32Z</dcterms:created>
  <dcterms:modified xsi:type="dcterms:W3CDTF">2022-02-04T06:45:49Z</dcterms:modified>
</cp:coreProperties>
</file>