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7"/>
  <workbookPr codeName="ThisWorkbook" defaultThemeVersion="124226"/>
  <xr:revisionPtr revIDLastSave="0" documentId="8_{B316F601-CDFB-4A15-B975-3455F41B55F5}" xr6:coauthVersionLast="46" xr6:coauthVersionMax="46" xr10:uidLastSave="{00000000-0000-0000-0000-000000000000}"/>
  <bookViews>
    <workbookView xWindow="7635" yWindow="-15" windowWidth="7680" windowHeight="7605" tabRatio="751" firstSheet="1" activeTab="1" xr2:uid="{00000000-000D-0000-FFFF-FFFF00000000}"/>
  </bookViews>
  <sheets>
    <sheet name="laroux" sheetId="1" state="veryHidden" r:id="rId1"/>
    <sheet name="(ปร6)" sheetId="4" r:id="rId2"/>
    <sheet name="ปร5" sheetId="12" r:id="rId3"/>
    <sheet name="สรุปหมวดงาน(ปร5พ)" sheetId="18" r:id="rId4"/>
    <sheet name="สรุปหมวดงาน(ปร5ก)" sheetId="6" r:id="rId5"/>
    <sheet name="สรุปหมวดงาน(ปร5ข)" sheetId="10" r:id="rId6"/>
    <sheet name="สวนที่1-ก่อสร้าง(ปร4)" sheetId="9" r:id="rId7"/>
    <sheet name="สวนที่2-ครุภันจัดชื(ปร4) (2)" sheetId="14" r:id="rId8"/>
    <sheet name="คำนวณ Factor F 5%" sheetId="20" r:id="rId9"/>
  </sheets>
  <externalReferences>
    <externalReference r:id="rId10"/>
    <externalReference r:id="rId11"/>
  </externalReferences>
  <definedNames>
    <definedName name="_FAC1">[1]สรุป!$C$307</definedName>
    <definedName name="_Fill" localSheetId="8" hidden="1">[2]PL!#REF!</definedName>
    <definedName name="_Fill" localSheetId="5" hidden="1">[2]PL!#REF!</definedName>
    <definedName name="_Fill" localSheetId="3" hidden="1">[2]PL!#REF!</definedName>
    <definedName name="_Fill" localSheetId="7" hidden="1">[2]PL!#REF!</definedName>
    <definedName name="_Fill" hidden="1">[2]PL!#REF!</definedName>
    <definedName name="DB12_MM." localSheetId="8">#REF!</definedName>
    <definedName name="DB12_MM.">#REF!</definedName>
    <definedName name="DB16_MM." localSheetId="8">#REF!</definedName>
    <definedName name="DB16_MM.">#REF!</definedName>
    <definedName name="DB20_MM." localSheetId="8">#REF!</definedName>
    <definedName name="DB20_MM.">#REF!</definedName>
    <definedName name="DB25_MM." localSheetId="8">#REF!</definedName>
    <definedName name="DB25_MM.">#REF!</definedName>
    <definedName name="DB28_MM." localSheetId="8">#REF!</definedName>
    <definedName name="DB28_MM.">#REF!</definedName>
    <definedName name="factor_table" localSheetId="8">'คำนวณ Factor F 5%'!$F$10:$F$33</definedName>
    <definedName name="factor_table">#REF!</definedName>
    <definedName name="HTML_CodePage" hidden="1">874</definedName>
    <definedName name="HTML_Control" localSheetId="8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'(ปร6)'!$A$1:$I$44</definedName>
    <definedName name="_xlnm.Print_Area" localSheetId="8">'คำนวณ Factor F 5%'!$B$2:$G$33</definedName>
    <definedName name="_xlnm.Print_Area" localSheetId="2">ปร5!$A$1:$K$43</definedName>
    <definedName name="_xlnm.Print_Area" localSheetId="4">'สรุปหมวดงาน(ปร5ก)'!$A$1:$G$36</definedName>
    <definedName name="_xlnm.Print_Area" localSheetId="5">'สรุปหมวดงาน(ปร5ข)'!$B$1:$H$38</definedName>
    <definedName name="_xlnm.Print_Area" localSheetId="3">'สรุปหมวดงาน(ปร5พ)'!$B$1:$H$38</definedName>
    <definedName name="_xlnm.Print_Area" localSheetId="6">'สวนที่1-ก่อสร้าง(ปร4)'!$B$1:$L$322</definedName>
    <definedName name="_xlnm.Print_Area" localSheetId="7">'สวนที่2-ครุภันจัดชื(ปร4) (2)'!$B$1:$L$40</definedName>
    <definedName name="_xlnm.Print_Area">#REF!</definedName>
    <definedName name="_xlnm.Print_Titles" localSheetId="4">'สรุปหมวดงาน(ปร5ก)'!$1:$9</definedName>
    <definedName name="_xlnm.Print_Titles" localSheetId="5">'สรุปหมวดงาน(ปร5ข)'!$2:$10</definedName>
    <definedName name="_xlnm.Print_Titles" localSheetId="3">'สรุปหมวดงาน(ปร5พ)'!$2:$11</definedName>
    <definedName name="_xlnm.Print_Titles" localSheetId="6">'สวนที่1-ก่อสร้าง(ปร4)'!$1:$9</definedName>
    <definedName name="_xlnm.Print_Titles" localSheetId="7">'สวนที่2-ครุภันจัดชื(ปร4) (2)'!$1:$9</definedName>
    <definedName name="WEIGHT" localSheetId="8">#REF!</definedName>
    <definedName name="WEIGHT">#REF!</definedName>
    <definedName name="ใบ" localSheetId="8" hidden="1">{"'SUMMATION'!$B$2:$I$2"}</definedName>
    <definedName name="ใบ" hidden="1">{"'SUMMATION'!$B$2:$I$2"}</definedName>
    <definedName name="ปร.6" localSheetId="8" hidden="1">[2]PL!#REF!</definedName>
    <definedName name="ปร.6" localSheetId="3" hidden="1">[2]PL!#REF!</definedName>
    <definedName name="ปร.6" localSheetId="7" hidden="1">[2]PL!#REF!</definedName>
    <definedName name="ปร.6" hidden="1">[2]PL!#REF!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5" i="9" l="1"/>
  <c r="K110" i="9" l="1"/>
  <c r="K114" i="9"/>
  <c r="K113" i="9"/>
  <c r="K112" i="9"/>
  <c r="K111" i="9"/>
  <c r="K109" i="9" l="1"/>
  <c r="K108" i="9" l="1"/>
  <c r="K107" i="9"/>
  <c r="K106" i="9"/>
  <c r="K77" i="9" l="1"/>
  <c r="K39" i="14" l="1"/>
  <c r="B6" i="14" l="1"/>
  <c r="B8" i="10"/>
  <c r="B9" i="18"/>
  <c r="B3" i="14"/>
  <c r="B3" i="9"/>
  <c r="B3" i="10"/>
  <c r="A3" i="6"/>
  <c r="A2" i="4"/>
  <c r="B4" i="18"/>
  <c r="K136" i="9" l="1"/>
  <c r="C78" i="9" l="1"/>
  <c r="K15" i="9"/>
  <c r="D13" i="6" s="1"/>
  <c r="K14" i="9"/>
  <c r="D12" i="6" s="1"/>
  <c r="F13" i="18"/>
  <c r="G13" i="18" s="1"/>
  <c r="G24" i="18" s="1"/>
  <c r="E11" i="10"/>
  <c r="I12" i="12" l="1"/>
  <c r="F11" i="10"/>
  <c r="G11" i="10" s="1"/>
  <c r="G23" i="10" s="1"/>
  <c r="F16" i="4"/>
  <c r="F17" i="4" s="1"/>
  <c r="F11" i="12"/>
  <c r="I11" i="12" s="1"/>
  <c r="K13" i="9" l="1"/>
  <c r="D11" i="6" l="1"/>
  <c r="K12" i="9" l="1"/>
  <c r="K42" i="9" l="1"/>
  <c r="D10" i="6"/>
  <c r="F14" i="4" l="1"/>
  <c r="F10" i="12"/>
  <c r="D5" i="20" l="1"/>
  <c r="C9" i="20" s="1"/>
  <c r="C8" i="20" l="1"/>
  <c r="C12" i="20" s="1"/>
  <c r="C10" i="20" l="1"/>
  <c r="C13" i="20" l="1"/>
  <c r="C14" i="20" s="1"/>
  <c r="H10" i="12" l="1"/>
  <c r="I10" i="12" s="1"/>
  <c r="I19" i="12" s="1"/>
  <c r="E20" i="12" s="1"/>
  <c r="C16" i="20"/>
  <c r="E12" i="6" l="1"/>
  <c r="F12" i="6" s="1"/>
  <c r="D15" i="4"/>
  <c r="F15" i="4" s="1"/>
  <c r="F20" i="4" s="1"/>
  <c r="E11" i="6"/>
  <c r="F11" i="6" s="1"/>
  <c r="E13" i="6"/>
  <c r="E10" i="6"/>
  <c r="F10" i="6" s="1"/>
  <c r="E23" i="4" l="1"/>
  <c r="F22" i="6"/>
</calcChain>
</file>

<file path=xl/sharedStrings.xml><?xml version="1.0" encoding="utf-8"?>
<sst xmlns="http://schemas.openxmlformats.org/spreadsheetml/2006/main" count="320" uniqueCount="173">
  <si>
    <t>สรุปผลการประมาณราคาค่าก่อสร้าง</t>
  </si>
  <si>
    <t xml:space="preserve"> </t>
  </si>
  <si>
    <t>หน่วย : บาท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</si>
  <si>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5 %  ,  ค่าภาษีมูลค่าเพิ่ม  7 % </t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</si>
  <si>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</si>
  <si>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</si>
  <si>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</si>
  <si>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</si>
  <si>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</si>
  <si>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</si>
  <si>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</si>
  <si>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</si>
  <si>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</si>
  <si>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รวมเงิน (1)+(2)+(3)</t>
  </si>
  <si>
    <t>คิดเป็นเงินทั้งสิ้นโดยประมาณ</t>
  </si>
  <si>
    <t>พื้นที่อาคาร</t>
  </si>
  <si>
    <t>ตร.ม.     เฉลี่ยราคา</t>
  </si>
  <si>
    <t xml:space="preserve">  บาท/ตร.ม.</t>
  </si>
  <si>
    <t>(ตัวอักษร)</t>
  </si>
  <si>
    <t>ชื่อโครงการ/ปรับปรุงอาคารศิลปะ</t>
  </si>
  <si>
    <t>ค่าวัสดุและค่าแรงงาน</t>
  </si>
  <si>
    <t>FACTOR F</t>
  </si>
  <si>
    <t>รวมค่าก่อสร้าง</t>
  </si>
  <si>
    <t>จำนวนเงิน/บาท</t>
  </si>
  <si>
    <t>เป็นเงิน/บาท</t>
  </si>
  <si>
    <t>ประเภทงานอาคาร</t>
  </si>
  <si>
    <t>ประเภทงานครุภัณฑ์จัดซื้อ</t>
  </si>
  <si>
    <t>ค่าใช้จ่ายพิเศษตามข้อกำหนด</t>
  </si>
  <si>
    <t>เงื่อนไข</t>
  </si>
  <si>
    <t>เงินล่วงหน้าจ่าย…….</t>
  </si>
  <si>
    <t>เงินประกันผลงานหัก.......</t>
  </si>
  <si>
    <t>ดอกเบี้ยเงินกู้.......</t>
  </si>
  <si>
    <t>ค่าภาษีมูลค่าเพิ่ม.......</t>
  </si>
  <si>
    <t>สรุป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</si>
  <si>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</si>
  <si>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</si>
  <si>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</si>
  <si>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ตร.ม.</t>
  </si>
  <si>
    <t>เฉลี่ยราคาประมาณ</t>
  </si>
  <si>
    <t>บาท/ตร.ม.</t>
  </si>
  <si>
    <t>แบบสรุปค่าค่าใช้จ่ายพิเศษตามข้อกำหนด</t>
  </si>
  <si>
    <t>ลำดับ</t>
  </si>
  <si>
    <t>ค่างาน</t>
  </si>
  <si>
    <t>ค่าก่อสร้าง</t>
  </si>
  <si>
    <t>สรุปงานค่าใช้จ่ายพิเศษตามข้อกำหนด</t>
  </si>
  <si>
    <t>หมวดงานอื่นๆ(ถ้ามี)เพื่อให้ครบถ้วนตามรูปแบบและรายการ</t>
  </si>
  <si>
    <t>แบบสรุปค่าก่อสร้าง</t>
  </si>
  <si>
    <t>ค่างานต้นทุน</t>
  </si>
  <si>
    <t>Factor  F</t>
  </si>
  <si>
    <t>กลุ่มงานที่  1</t>
  </si>
  <si>
    <t>กลุ่มงานที่  2</t>
  </si>
  <si>
    <t>กลุ่มงานที่  3</t>
  </si>
  <si>
    <t>กลุ่มงานที่  4</t>
  </si>
  <si>
    <t>เงื่อนไขการใช้ตาราง  Factor  F</t>
  </si>
  <si>
    <t>เงินล่วงหน้าจ่าย   0%</t>
  </si>
  <si>
    <t>เงินประกันผลงานหัก...........%</t>
  </si>
  <si>
    <t>ดอกเบี้ยเงินกู้    6%</t>
  </si>
  <si>
    <t>ภาษีมูลค่าเพิ่ม  7%</t>
  </si>
  <si>
    <t>แบบสรุปค่าครุภัณฑ์จัดซื้อ</t>
  </si>
  <si>
    <t>ภาษีมูลค่าเพิ่ม 7%</t>
  </si>
  <si>
    <t>งานครุภัณฑ์จัดซื้อหรือสั่งซื้อ</t>
  </si>
  <si>
    <t>แบบแสดงรายการ  ปริมาณงานและราคา</t>
  </si>
  <si>
    <t>หน่วย</t>
  </si>
  <si>
    <t>จำนวน</t>
  </si>
  <si>
    <t>ค่าวัสดุ</t>
  </si>
  <si>
    <t>ค่าแรงงาน</t>
  </si>
  <si>
    <t>รวมเงิน</t>
  </si>
  <si>
    <t>ราคาต่อหน่วย</t>
  </si>
  <si>
    <t>จำนวนเงิน</t>
  </si>
  <si>
    <t>ค่าวัสดุและแรงงาน</t>
  </si>
  <si>
    <t>ส่วนที่ 1 ค่าวัสดุและค่าแรงงานหมวดงานก่อสร้าง</t>
  </si>
  <si>
    <t>สรุปงานก่อสร้าง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</si>
  <si>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</si>
  <si>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</si>
  <si>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</si>
  <si>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หมวดงานระบบไฟฟ้าและสื่อสาร</t>
  </si>
  <si>
    <t>หมวดงานประปาและระบบสุขาภิบาล</t>
  </si>
  <si>
    <t>รวมค่างานส่วนที่1</t>
  </si>
  <si>
    <t>รวมหมวดงานโครงสร้าง</t>
  </si>
  <si>
    <t xml:space="preserve"> งานสถาปัตยกรรม</t>
  </si>
  <si>
    <t>2.1 งานรื้อถอนประตู-หน้าต่าง(1)</t>
  </si>
  <si>
    <t>2.2 งานติดตั้งประตู-หน้าต่าง(1)</t>
  </si>
  <si>
    <t>2.3 งานทาสีอาคาร(1)</t>
  </si>
  <si>
    <t>2.4 งานเปลี่ยนหลังคา(1)</t>
  </si>
  <si>
    <t>2.5 งานอื่นๆ</t>
  </si>
  <si>
    <t>2.6 งานสุขภัณฑ์(1)</t>
  </si>
  <si>
    <t>2.7 งานเปลี่ยนหลังคา(2)</t>
  </si>
  <si>
    <t>2.8 งานประตู - หน้าต่าง(2)</t>
  </si>
  <si>
    <t>2.9 งานทาสี(2)</t>
  </si>
  <si>
    <t>2.10 งานฝ้าเพดาน(2)</t>
  </si>
  <si>
    <t>รวมหมวดงานสถาปัตยกรรม</t>
  </si>
  <si>
    <t>งานสถาปัตยกรรม</t>
  </si>
  <si>
    <t>งานรื้อประตู พร้อมซ่อมแซมผนัง</t>
  </si>
  <si>
    <t>ชุด</t>
  </si>
  <si>
    <t>งานรื้อถอนหน้าต่างใหญ่ พร้อมซ่อมแซมผนัง</t>
  </si>
  <si>
    <t>งานรื้อถอนหน้าต่างเล็ก พร้อมซ่อมแซมผนัง</t>
  </si>
  <si>
    <t>น1</t>
  </si>
  <si>
    <t>น2</t>
  </si>
  <si>
    <t>น3</t>
  </si>
  <si>
    <t>น4</t>
  </si>
  <si>
    <t>น5</t>
  </si>
  <si>
    <t>ป1</t>
  </si>
  <si>
    <t>ป2</t>
  </si>
  <si>
    <t>ป3</t>
  </si>
  <si>
    <t xml:space="preserve">สีน้ำอะครีลิค 100% ทาภายนอก </t>
  </si>
  <si>
    <t>ตร.ม</t>
  </si>
  <si>
    <t>น้ำ ยารองพื้น ปูนเก่า 1 เที่ยว</t>
  </si>
  <si>
    <t>สีน้ำอะครีลิค 100% ทาภายใน</t>
  </si>
  <si>
    <t>สีน้ำอะครีลิค 100% ทาฝ้าเพดาน</t>
  </si>
  <si>
    <t>งานทาสีน้ำมันทั่วไป (รวมสีรองพื้น กันสนิมทั่วไป 1 เที่ยว)</t>
  </si>
  <si>
    <t xml:space="preserve">หลังคาเมทัลชีท ความหนา 0.40 สี </t>
  </si>
  <si>
    <t>ฉนวนกันความร้อน PU  หนา 25 มม.</t>
  </si>
  <si>
    <t>ครอบ FLASHING เชิงชาย ครอบสัน ครอบข้าง</t>
  </si>
  <si>
    <t>เมตร</t>
  </si>
  <si>
    <t>งานรื้อถอนแผ่นหลังคาเดิม</t>
  </si>
  <si>
    <t>2.5 งานอื่นๆ(1)</t>
  </si>
  <si>
    <t>งานซ่อมแซมฝ้าเพดาน</t>
  </si>
  <si>
    <t>งาน</t>
  </si>
  <si>
    <t>งานรื้อถอนและซ่อมแซมผนัง</t>
  </si>
  <si>
    <t>งานรื้อถอนและซ่อมแซมพื้น</t>
  </si>
  <si>
    <t>งานรื้อถอนและย้ายอุปกรณ์ระบบไฟฟ้า</t>
  </si>
  <si>
    <t>งานรื้อถอนระบบท่อ</t>
  </si>
  <si>
    <t>งานปูกระเบื้องไวนิล หนาไม่น้อยกว่า 4 มม.</t>
  </si>
  <si>
    <t>งานรื้อถอนกระเบื้อง</t>
  </si>
  <si>
    <t>งานปูกระเบื้อง</t>
  </si>
  <si>
    <t>งานปูพรม</t>
  </si>
  <si>
    <t>ชั้นวางของ</t>
  </si>
  <si>
    <t xml:space="preserve">งานป้ายพลาสวู้ด 4 มม.  </t>
  </si>
  <si>
    <t xml:space="preserve">ผนังไฟเบอร์ซีเมนต์ หนา 6 มม.คร่าวเหล็กชุบสังกะสี </t>
  </si>
  <si>
    <t>งานรื้อถอนสุขภัณฑ์</t>
  </si>
  <si>
    <t>โถส้วมชักโครกนั่งราบ มีถังพักน้ำ เคลือบขาว  พร้อมอุปกรณ์ครบชุด</t>
  </si>
  <si>
    <t>ที่ปัสสาวะเซรามิกชาย ชนิดแขวนผนัง เคลือบขาว พร้อมอุปกรณ์ครบชุด</t>
  </si>
  <si>
    <t>อ่างล้างหน้าเซรามิก ชนิดแขวนผนัง เคลือบขาว พร้อมอุปกรณ์ครบชุด</t>
  </si>
  <si>
    <t>ก๊อกสำหรับอ่างล้างหน้า</t>
  </si>
  <si>
    <t>สายฉีดชำระ พร้อมขอแขวน</t>
  </si>
  <si>
    <t>ป4</t>
  </si>
  <si>
    <t>ป5</t>
  </si>
  <si>
    <t>น6</t>
  </si>
  <si>
    <t>น7</t>
  </si>
  <si>
    <t>สีน้ำอะครีลิค 100% ทาฝ้าเพดาน (รวมทาสีฝ้าภายนอก)</t>
  </si>
  <si>
    <t xml:space="preserve">ฝ้าไฟเบอร์ซีเมนต์ หนา 4 มม. คร่าวโลหะชุบสังกะสีรอยต่อฉาบเรียบ ทาสี </t>
  </si>
  <si>
    <t>รวมหมวดงานระบบไฟฟ้า</t>
  </si>
  <si>
    <t/>
  </si>
  <si>
    <t>รวมหมวดงานประปาและระบบบสุขาภิบาล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</si>
  <si>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</si>
  <si>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</si>
  <si>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 xml:space="preserve"> งานครุภัณฑ์จัดซื้อหรือสั่งซื้อ</t>
  </si>
  <si>
    <t>รวมค่างานส่วนที่2</t>
  </si>
  <si>
    <t>การคำนวณหาค่า Factor-F เฉลี่ย</t>
  </si>
  <si>
    <t>ตาราง Factor F  งานอาคาร</t>
  </si>
  <si>
    <r>
      <t xml:space="preserve">หนังสือกระทรวงการคลังที่ </t>
    </r>
    <r>
      <rPr>
        <b/>
        <sz val="16"/>
        <color indexed="12"/>
        <rFont val="Cordia New"/>
        <family val="2"/>
      </rPr>
      <t xml:space="preserve"> กค 0433.2/ว 281 ลว.19 มิถุนายน 2563 </t>
    </r>
  </si>
  <si>
    <t>เงินล่วงหน้าจ่าย</t>
  </si>
  <si>
    <t>เงินประกันผลงานหัก</t>
  </si>
  <si>
    <t>ราคาค่าวัสดุและค่าแรงที่ประมาณราคาได้</t>
  </si>
  <si>
    <t>บาท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</si>
  <si>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</si>
  <si>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</si>
  <si>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</si>
  <si>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</si>
  <si>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</t>
  </si>
  <si>
    <t>B : ค่างานต้นทุนต่ำ</t>
  </si>
  <si>
    <t>Factor F</t>
  </si>
  <si>
    <t>A</t>
  </si>
  <si>
    <t>A : ค่างานต้นทุนที่ประมาณราคาได้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</si>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</sst>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#,##0.000;[Red]\-#,##0.000"/>
    <numFmt numFmtId="208" formatCode="_-* #,##0.000_-;\-* #,##0.000_-;_-* &quot;-&quot;??_-;_-@_-"/>
    <numFmt numFmtId="209" formatCode="0.0"/>
  </numFmts>
  <fonts count="77">
    <font>
      <sz val="12"/>
      <name val="EucrosiaUPC"/>
      <charset val="222"/>
    </font>
    <font>
      <sz val="11"/>
      <color theme="1"/>
      <name val="Tahoma"/>
      <family val="2"/>
      <scheme val="minor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name val="CordiaUPC"/>
      <family val="2"/>
      <charset val="222"/>
    </font>
    <font>
      <b/>
      <sz val="16"/>
      <color indexed="8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16"/>
      <name val="AngsanaUPC"/>
      <family val="1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sz val="14"/>
      <color rgb="FF7030A0"/>
      <name val="TH SarabunPSK"/>
      <family val="2"/>
    </font>
    <font>
      <b/>
      <sz val="14"/>
      <color rgb="FF7030A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4" fillId="0" borderId="0">
      <alignment vertical="center"/>
    </xf>
    <xf numFmtId="202" fontId="15" fillId="0" borderId="0" applyFont="0" applyFill="0" applyBorder="0" applyAlignment="0" applyProtection="0"/>
    <xf numFmtId="204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4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3" fontId="16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9" fillId="0" borderId="0"/>
    <xf numFmtId="0" fontId="20" fillId="0" borderId="0"/>
    <xf numFmtId="9" fontId="16" fillId="2" borderId="0"/>
    <xf numFmtId="0" fontId="16" fillId="0" borderId="0" applyFill="0" applyBorder="0" applyAlignment="0"/>
    <xf numFmtId="193" fontId="17" fillId="0" borderId="0" applyFill="0" applyBorder="0" applyAlignment="0"/>
    <xf numFmtId="0" fontId="21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98" fontId="18" fillId="0" borderId="0" applyFill="0" applyBorder="0" applyAlignment="0"/>
    <xf numFmtId="201" fontId="18" fillId="0" borderId="0" applyFill="0" applyBorder="0" applyAlignment="0"/>
    <xf numFmtId="193" fontId="17" fillId="0" borderId="0" applyFill="0" applyBorder="0" applyAlignment="0"/>
    <xf numFmtId="198" fontId="1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93" fontId="17" fillId="0" borderId="0" applyFont="0" applyFill="0" applyBorder="0" applyAlignment="0" applyProtection="0"/>
    <xf numFmtId="14" fontId="23" fillId="0" borderId="0" applyFill="0" applyBorder="0" applyAlignment="0"/>
    <xf numFmtId="198" fontId="18" fillId="0" borderId="0" applyFill="0" applyBorder="0" applyAlignment="0"/>
    <xf numFmtId="193" fontId="17" fillId="0" borderId="0" applyFill="0" applyBorder="0" applyAlignment="0"/>
    <xf numFmtId="198" fontId="18" fillId="0" borderId="0" applyFill="0" applyBorder="0" applyAlignment="0"/>
    <xf numFmtId="201" fontId="18" fillId="0" borderId="0" applyFill="0" applyBorder="0" applyAlignment="0"/>
    <xf numFmtId="193" fontId="17" fillId="0" borderId="0" applyFill="0" applyBorder="0" applyAlignment="0"/>
    <xf numFmtId="38" fontId="25" fillId="3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4" borderId="3" applyNumberFormat="0" applyBorder="0" applyAlignment="0" applyProtection="0"/>
    <xf numFmtId="198" fontId="18" fillId="0" borderId="0" applyFill="0" applyBorder="0" applyAlignment="0"/>
    <xf numFmtId="193" fontId="17" fillId="0" borderId="0" applyFill="0" applyBorder="0" applyAlignment="0"/>
    <xf numFmtId="198" fontId="18" fillId="0" borderId="0" applyFill="0" applyBorder="0" applyAlignment="0"/>
    <xf numFmtId="201" fontId="18" fillId="0" borderId="0" applyFill="0" applyBorder="0" applyAlignment="0"/>
    <xf numFmtId="193" fontId="17" fillId="0" borderId="0" applyFill="0" applyBorder="0" applyAlignment="0"/>
    <xf numFmtId="200" fontId="21" fillId="0" borderId="0"/>
    <xf numFmtId="0" fontId="3" fillId="0" borderId="0"/>
    <xf numFmtId="0" fontId="3" fillId="0" borderId="0"/>
    <xf numFmtId="0" fontId="3" fillId="0" borderId="0"/>
    <xf numFmtId="0" fontId="2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16" fillId="0" borderId="0" applyFont="0" applyFill="0" applyBorder="0" applyAlignment="0" applyProtection="0"/>
    <xf numFmtId="198" fontId="18" fillId="0" borderId="0" applyFill="0" applyBorder="0" applyAlignment="0"/>
    <xf numFmtId="193" fontId="17" fillId="0" borderId="0" applyFill="0" applyBorder="0" applyAlignment="0"/>
    <xf numFmtId="198" fontId="18" fillId="0" borderId="0" applyFill="0" applyBorder="0" applyAlignment="0"/>
    <xf numFmtId="201" fontId="18" fillId="0" borderId="0" applyFill="0" applyBorder="0" applyAlignment="0"/>
    <xf numFmtId="193" fontId="17" fillId="0" borderId="0" applyFill="0" applyBorder="0" applyAlignment="0"/>
    <xf numFmtId="49" fontId="23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97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4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" fillId="0" borderId="0"/>
    <xf numFmtId="0" fontId="3" fillId="0" borderId="0"/>
    <xf numFmtId="0" fontId="3" fillId="0" borderId="0"/>
    <xf numFmtId="0" fontId="16" fillId="0" borderId="0"/>
    <xf numFmtId="187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67" fillId="0" borderId="0"/>
    <xf numFmtId="0" fontId="48" fillId="0" borderId="0"/>
    <xf numFmtId="0" fontId="1" fillId="0" borderId="0"/>
  </cellStyleXfs>
  <cellXfs count="755">
    <xf numFmtId="0" fontId="0" fillId="0" borderId="0" xfId="0"/>
    <xf numFmtId="0" fontId="7" fillId="0" borderId="0" xfId="0" applyFont="1" applyFill="1"/>
    <xf numFmtId="40" fontId="5" fillId="0" borderId="0" xfId="60" applyFont="1"/>
    <xf numFmtId="40" fontId="30" fillId="0" borderId="4" xfId="60" applyFont="1" applyBorder="1"/>
    <xf numFmtId="40" fontId="5" fillId="0" borderId="5" xfId="60" applyFont="1" applyBorder="1"/>
    <xf numFmtId="40" fontId="5" fillId="0" borderId="6" xfId="60" applyFont="1" applyBorder="1"/>
    <xf numFmtId="40" fontId="5" fillId="0" borderId="8" xfId="60" applyFont="1" applyBorder="1"/>
    <xf numFmtId="40" fontId="43" fillId="0" borderId="7" xfId="60" applyFont="1" applyBorder="1"/>
    <xf numFmtId="40" fontId="5" fillId="0" borderId="0" xfId="60" applyFont="1" applyBorder="1"/>
    <xf numFmtId="191" fontId="12" fillId="5" borderId="3" xfId="60" applyNumberFormat="1" applyFont="1" applyFill="1" applyBorder="1"/>
    <xf numFmtId="40" fontId="4" fillId="0" borderId="7" xfId="60" applyFont="1" applyBorder="1" applyAlignment="1">
      <alignment horizontal="center" vertical="center"/>
    </xf>
    <xf numFmtId="40" fontId="5" fillId="0" borderId="7" xfId="60" applyFont="1" applyBorder="1"/>
    <xf numFmtId="40" fontId="33" fillId="0" borderId="9" xfId="60" applyFont="1" applyBorder="1"/>
    <xf numFmtId="40" fontId="34" fillId="0" borderId="7" xfId="60" applyFont="1" applyBorder="1" applyAlignment="1">
      <alignment horizontal="right"/>
    </xf>
    <xf numFmtId="191" fontId="45" fillId="7" borderId="11" xfId="60" applyNumberFormat="1" applyFont="1" applyFill="1" applyBorder="1" applyProtection="1">
      <protection hidden="1"/>
    </xf>
    <xf numFmtId="40" fontId="34" fillId="0" borderId="0" xfId="60" applyFont="1" applyBorder="1"/>
    <xf numFmtId="40" fontId="5" fillId="0" borderId="7" xfId="60" applyFont="1" applyBorder="1" applyAlignment="1">
      <alignment horizontal="right"/>
    </xf>
    <xf numFmtId="191" fontId="5" fillId="7" borderId="3" xfId="60" applyNumberFormat="1" applyFont="1" applyFill="1" applyBorder="1"/>
    <xf numFmtId="40" fontId="35" fillId="0" borderId="7" xfId="60" applyFont="1" applyBorder="1" applyAlignment="1">
      <alignment horizontal="right"/>
    </xf>
    <xf numFmtId="191" fontId="45" fillId="7" borderId="15" xfId="60" applyNumberFormat="1" applyFont="1" applyFill="1" applyBorder="1"/>
    <xf numFmtId="40" fontId="35" fillId="0" borderId="0" xfId="60" applyFont="1" applyFill="1" applyBorder="1"/>
    <xf numFmtId="40" fontId="10" fillId="0" borderId="7" xfId="60" applyFont="1" applyBorder="1" applyAlignment="1">
      <alignment horizontal="right"/>
    </xf>
    <xf numFmtId="205" fontId="36" fillId="7" borderId="3" xfId="60" applyNumberFormat="1" applyFont="1" applyFill="1" applyBorder="1"/>
    <xf numFmtId="205" fontId="37" fillId="2" borderId="18" xfId="60" applyNumberFormat="1" applyFont="1" applyFill="1" applyBorder="1"/>
    <xf numFmtId="206" fontId="11" fillId="0" borderId="0" xfId="60" applyNumberFormat="1" applyFont="1" applyBorder="1"/>
    <xf numFmtId="191" fontId="8" fillId="0" borderId="3" xfId="60" applyNumberFormat="1" applyFont="1" applyBorder="1"/>
    <xf numFmtId="40" fontId="38" fillId="0" borderId="7" xfId="60" applyFont="1" applyBorder="1" applyAlignment="1">
      <alignment horizontal="right"/>
    </xf>
    <xf numFmtId="191" fontId="43" fillId="0" borderId="0" xfId="60" applyNumberFormat="1" applyFont="1" applyBorder="1"/>
    <xf numFmtId="206" fontId="11" fillId="0" borderId="8" xfId="60" applyNumberFormat="1" applyFont="1" applyBorder="1"/>
    <xf numFmtId="191" fontId="43" fillId="0" borderId="8" xfId="60" applyNumberFormat="1" applyFont="1" applyBorder="1"/>
    <xf numFmtId="40" fontId="5" fillId="0" borderId="19" xfId="60" applyFont="1" applyBorder="1"/>
    <xf numFmtId="40" fontId="5" fillId="0" borderId="20" xfId="60" applyFont="1" applyBorder="1"/>
    <xf numFmtId="206" fontId="11" fillId="0" borderId="21" xfId="60" applyNumberFormat="1" applyFont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/>
    <xf numFmtId="0" fontId="9" fillId="0" borderId="23" xfId="68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/>
    </xf>
    <xf numFmtId="0" fontId="9" fillId="0" borderId="23" xfId="68" applyFont="1" applyFill="1" applyBorder="1" applyAlignment="1"/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/>
    <xf numFmtId="3" fontId="9" fillId="0" borderId="25" xfId="0" applyNumberFormat="1" applyFont="1" applyFill="1" applyBorder="1" applyAlignment="1">
      <alignment horizontal="right"/>
    </xf>
    <xf numFmtId="4" fontId="9" fillId="0" borderId="25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9" fillId="0" borderId="26" xfId="68" applyFont="1" applyFill="1" applyBorder="1" applyAlignment="1"/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/>
    <xf numFmtId="0" fontId="9" fillId="0" borderId="27" xfId="68" applyFont="1" applyFill="1" applyBorder="1" applyAlignment="1"/>
    <xf numFmtId="3" fontId="9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/>
    <xf numFmtId="3" fontId="10" fillId="0" borderId="30" xfId="0" applyNumberFormat="1" applyFont="1" applyFill="1" applyBorder="1" applyAlignment="1">
      <alignment horizontal="right"/>
    </xf>
    <xf numFmtId="40" fontId="50" fillId="0" borderId="28" xfId="6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right"/>
    </xf>
    <xf numFmtId="0" fontId="50" fillId="0" borderId="29" xfId="0" applyFont="1" applyFill="1" applyBorder="1" applyAlignment="1">
      <alignment horizontal="center"/>
    </xf>
    <xf numFmtId="40" fontId="50" fillId="0" borderId="29" xfId="6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32" xfId="0" applyFont="1" applyFill="1" applyBorder="1" applyAlignment="1"/>
    <xf numFmtId="0" fontId="52" fillId="0" borderId="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40" fontId="50" fillId="0" borderId="8" xfId="60" applyFont="1" applyFill="1" applyBorder="1" applyAlignment="1">
      <alignment horizontal="center"/>
    </xf>
    <xf numFmtId="0" fontId="52" fillId="0" borderId="32" xfId="0" applyFont="1" applyFill="1" applyBorder="1" applyAlignment="1">
      <alignment horizontal="right"/>
    </xf>
    <xf numFmtId="40" fontId="50" fillId="0" borderId="33" xfId="60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right"/>
    </xf>
    <xf numFmtId="40" fontId="50" fillId="0" borderId="32" xfId="6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50" fillId="0" borderId="0" xfId="0" applyFont="1" applyFill="1"/>
    <xf numFmtId="38" fontId="52" fillId="0" borderId="0" xfId="60" applyNumberFormat="1" applyFont="1" applyFill="1"/>
    <xf numFmtId="0" fontId="52" fillId="0" borderId="0" xfId="0" applyFont="1" applyFill="1"/>
    <xf numFmtId="0" fontId="50" fillId="0" borderId="0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33" xfId="0" applyFont="1" applyFill="1" applyBorder="1" applyAlignment="1"/>
    <xf numFmtId="0" fontId="52" fillId="0" borderId="33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right"/>
    </xf>
    <xf numFmtId="0" fontId="52" fillId="0" borderId="3" xfId="0" applyFont="1" applyFill="1" applyBorder="1" applyAlignment="1">
      <alignment horizontal="center"/>
    </xf>
    <xf numFmtId="0" fontId="52" fillId="0" borderId="3" xfId="0" applyFont="1" applyFill="1" applyBorder="1" applyAlignment="1"/>
    <xf numFmtId="0" fontId="52" fillId="0" borderId="24" xfId="0" applyFont="1" applyFill="1" applyBorder="1" applyAlignment="1">
      <alignment horizontal="center"/>
    </xf>
    <xf numFmtId="40" fontId="50" fillId="0" borderId="17" xfId="60" applyFont="1" applyFill="1" applyBorder="1" applyAlignment="1">
      <alignment horizontal="center"/>
    </xf>
    <xf numFmtId="0" fontId="52" fillId="0" borderId="17" xfId="0" applyFont="1" applyFill="1" applyBorder="1" applyAlignment="1">
      <alignment horizontal="right"/>
    </xf>
    <xf numFmtId="0" fontId="52" fillId="0" borderId="8" xfId="0" applyFont="1" applyFill="1" applyBorder="1" applyAlignment="1">
      <alignment horizontal="right"/>
    </xf>
    <xf numFmtId="38" fontId="53" fillId="7" borderId="32" xfId="60" applyNumberFormat="1" applyFont="1" applyFill="1" applyBorder="1" applyProtection="1"/>
    <xf numFmtId="191" fontId="50" fillId="0" borderId="0" xfId="0" applyNumberFormat="1" applyFont="1" applyFill="1"/>
    <xf numFmtId="3" fontId="52" fillId="0" borderId="0" xfId="0" applyNumberFormat="1" applyFont="1" applyFill="1" applyAlignment="1">
      <alignment horizontal="right"/>
    </xf>
    <xf numFmtId="3" fontId="52" fillId="0" borderId="0" xfId="0" applyNumberFormat="1" applyFont="1" applyFill="1"/>
    <xf numFmtId="38" fontId="53" fillId="7" borderId="35" xfId="60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52" fillId="0" borderId="0" xfId="0" applyFont="1" applyFill="1" applyAlignment="1">
      <alignment horizontal="right"/>
    </xf>
    <xf numFmtId="40" fontId="52" fillId="0" borderId="0" xfId="60" applyFont="1" applyFill="1" applyAlignment="1">
      <alignment horizontal="right"/>
    </xf>
    <xf numFmtId="0" fontId="50" fillId="0" borderId="28" xfId="0" applyFont="1" applyFill="1" applyBorder="1" applyAlignment="1">
      <alignment horizontal="center" vertical="center"/>
    </xf>
    <xf numFmtId="40" fontId="50" fillId="0" borderId="21" xfId="60" applyFont="1" applyFill="1" applyBorder="1" applyAlignment="1">
      <alignment horizontal="center"/>
    </xf>
    <xf numFmtId="0" fontId="50" fillId="0" borderId="29" xfId="0" applyFont="1" applyFill="1" applyBorder="1" applyAlignment="1">
      <alignment horizontal="right"/>
    </xf>
    <xf numFmtId="0" fontId="50" fillId="0" borderId="8" xfId="0" applyFont="1" applyFill="1" applyBorder="1" applyAlignment="1">
      <alignment horizontal="right"/>
    </xf>
    <xf numFmtId="0" fontId="52" fillId="0" borderId="22" xfId="0" applyFont="1" applyFill="1" applyBorder="1" applyAlignment="1"/>
    <xf numFmtId="0" fontId="50" fillId="0" borderId="42" xfId="0" applyFont="1" applyFill="1" applyBorder="1" applyAlignment="1"/>
    <xf numFmtId="0" fontId="54" fillId="0" borderId="26" xfId="0" applyFont="1" applyFill="1" applyBorder="1" applyAlignment="1">
      <alignment horizontal="centerContinuous"/>
    </xf>
    <xf numFmtId="0" fontId="50" fillId="0" borderId="26" xfId="0" applyFont="1" applyFill="1" applyBorder="1" applyAlignment="1">
      <alignment horizontal="left"/>
    </xf>
    <xf numFmtId="0" fontId="54" fillId="0" borderId="3" xfId="0" applyFont="1" applyFill="1" applyBorder="1" applyAlignment="1">
      <alignment horizontal="center" vertical="center"/>
    </xf>
    <xf numFmtId="0" fontId="54" fillId="0" borderId="24" xfId="0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right"/>
    </xf>
    <xf numFmtId="195" fontId="53" fillId="0" borderId="22" xfId="60" applyNumberFormat="1" applyFont="1" applyFill="1" applyBorder="1" applyAlignment="1">
      <alignment horizontal="right"/>
    </xf>
    <xf numFmtId="3" fontId="53" fillId="0" borderId="22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4" fontId="53" fillId="0" borderId="22" xfId="0" applyNumberFormat="1" applyFont="1" applyFill="1" applyBorder="1" applyAlignment="1">
      <alignment horizontal="center"/>
    </xf>
    <xf numFmtId="194" fontId="53" fillId="0" borderId="22" xfId="0" applyNumberFormat="1" applyFont="1" applyFill="1" applyBorder="1" applyAlignment="1">
      <alignment horizontal="right"/>
    </xf>
    <xf numFmtId="0" fontId="53" fillId="0" borderId="23" xfId="0" applyFont="1" applyFill="1" applyBorder="1" applyAlignment="1">
      <alignment horizontal="right"/>
    </xf>
    <xf numFmtId="0" fontId="53" fillId="0" borderId="23" xfId="0" applyFont="1" applyFill="1" applyBorder="1" applyAlignment="1"/>
    <xf numFmtId="0" fontId="53" fillId="0" borderId="23" xfId="68" applyFont="1" applyFill="1" applyBorder="1" applyAlignment="1">
      <alignment horizontal="left"/>
    </xf>
    <xf numFmtId="0" fontId="53" fillId="0" borderId="23" xfId="68" applyFont="1" applyFill="1" applyBorder="1" applyAlignment="1"/>
    <xf numFmtId="0" fontId="53" fillId="0" borderId="25" xfId="0" applyFont="1" applyFill="1" applyBorder="1" applyAlignment="1">
      <alignment horizontal="center"/>
    </xf>
    <xf numFmtId="0" fontId="53" fillId="0" borderId="26" xfId="0" applyFont="1" applyFill="1" applyBorder="1" applyAlignment="1"/>
    <xf numFmtId="0" fontId="53" fillId="0" borderId="26" xfId="68" applyFont="1" applyFill="1" applyBorder="1" applyAlignment="1"/>
    <xf numFmtId="3" fontId="53" fillId="0" borderId="25" xfId="0" applyNumberFormat="1" applyFont="1" applyFill="1" applyBorder="1" applyAlignment="1">
      <alignment horizontal="right"/>
    </xf>
    <xf numFmtId="4" fontId="53" fillId="0" borderId="25" xfId="0" applyNumberFormat="1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27" xfId="0" applyFont="1" applyFill="1" applyBorder="1" applyAlignment="1"/>
    <xf numFmtId="0" fontId="53" fillId="0" borderId="27" xfId="68" applyFont="1" applyFill="1" applyBorder="1" applyAlignment="1"/>
    <xf numFmtId="3" fontId="53" fillId="0" borderId="27" xfId="0" applyNumberFormat="1" applyFont="1" applyFill="1" applyBorder="1" applyAlignment="1">
      <alignment horizontal="right"/>
    </xf>
    <xf numFmtId="3" fontId="57" fillId="0" borderId="28" xfId="0" applyNumberFormat="1" applyFont="1" applyFill="1" applyBorder="1" applyAlignment="1">
      <alignment horizontal="right"/>
    </xf>
    <xf numFmtId="3" fontId="54" fillId="0" borderId="3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54" fillId="0" borderId="24" xfId="0" applyFont="1" applyFill="1" applyBorder="1" applyAlignment="1">
      <alignment horizontal="center" vertical="center"/>
    </xf>
    <xf numFmtId="0" fontId="48" fillId="0" borderId="0" xfId="0" applyFont="1" applyBorder="1"/>
    <xf numFmtId="0" fontId="54" fillId="0" borderId="26" xfId="0" applyFont="1" applyFill="1" applyBorder="1" applyAlignment="1">
      <alignment horizontal="left"/>
    </xf>
    <xf numFmtId="0" fontId="53" fillId="0" borderId="35" xfId="0" applyFont="1" applyFill="1" applyBorder="1" applyAlignment="1"/>
    <xf numFmtId="0" fontId="53" fillId="0" borderId="40" xfId="0" applyFont="1" applyFill="1" applyBorder="1" applyAlignment="1"/>
    <xf numFmtId="0" fontId="53" fillId="0" borderId="38" xfId="0" applyFont="1" applyFill="1" applyBorder="1" applyAlignment="1"/>
    <xf numFmtId="0" fontId="54" fillId="0" borderId="20" xfId="0" applyFont="1" applyFill="1" applyBorder="1" applyAlignment="1">
      <alignment horizontal="left"/>
    </xf>
    <xf numFmtId="0" fontId="54" fillId="0" borderId="20" xfId="0" applyFont="1" applyFill="1" applyBorder="1" applyAlignment="1">
      <alignment horizontal="centerContinuous"/>
    </xf>
    <xf numFmtId="0" fontId="50" fillId="0" borderId="20" xfId="0" applyFont="1" applyFill="1" applyBorder="1" applyAlignment="1">
      <alignment horizontal="left"/>
    </xf>
    <xf numFmtId="3" fontId="53" fillId="0" borderId="34" xfId="0" applyNumberFormat="1" applyFont="1" applyFill="1" applyBorder="1" applyAlignment="1">
      <alignment horizontal="right"/>
    </xf>
    <xf numFmtId="3" fontId="52" fillId="0" borderId="32" xfId="0" applyNumberFormat="1" applyFont="1" applyFill="1" applyBorder="1"/>
    <xf numFmtId="3" fontId="52" fillId="0" borderId="34" xfId="0" applyNumberFormat="1" applyFont="1" applyFill="1" applyBorder="1"/>
    <xf numFmtId="4" fontId="53" fillId="0" borderId="34" xfId="0" applyNumberFormat="1" applyFont="1" applyFill="1" applyBorder="1" applyAlignment="1">
      <alignment horizontal="center"/>
    </xf>
    <xf numFmtId="4" fontId="53" fillId="0" borderId="32" xfId="0" applyNumberFormat="1" applyFont="1" applyFill="1" applyBorder="1" applyAlignment="1">
      <alignment horizontal="center"/>
    </xf>
    <xf numFmtId="0" fontId="52" fillId="0" borderId="0" xfId="43" applyFont="1" applyAlignment="1">
      <alignment vertical="center"/>
    </xf>
    <xf numFmtId="0" fontId="52" fillId="0" borderId="3" xfId="43" applyFont="1" applyBorder="1" applyAlignment="1">
      <alignment vertical="center"/>
    </xf>
    <xf numFmtId="0" fontId="52" fillId="0" borderId="17" xfId="43" applyFont="1" applyBorder="1" applyAlignment="1">
      <alignment vertical="center"/>
    </xf>
    <xf numFmtId="0" fontId="52" fillId="0" borderId="3" xfId="43" applyFont="1" applyBorder="1" applyAlignment="1">
      <alignment horizontal="center" vertical="center"/>
    </xf>
    <xf numFmtId="40" fontId="52" fillId="0" borderId="3" xfId="60" applyFont="1" applyBorder="1" applyAlignment="1">
      <alignment horizontal="center" vertical="center"/>
    </xf>
    <xf numFmtId="0" fontId="52" fillId="0" borderId="19" xfId="43" applyFont="1" applyBorder="1" applyAlignment="1">
      <alignment vertical="center"/>
    </xf>
    <xf numFmtId="0" fontId="52" fillId="0" borderId="20" xfId="43" applyFont="1" applyBorder="1" applyAlignment="1">
      <alignment vertical="center"/>
    </xf>
    <xf numFmtId="0" fontId="52" fillId="0" borderId="21" xfId="43" applyFont="1" applyBorder="1" applyAlignment="1">
      <alignment vertical="center"/>
    </xf>
    <xf numFmtId="0" fontId="52" fillId="0" borderId="24" xfId="43" applyFont="1" applyBorder="1" applyAlignment="1">
      <alignment vertical="center"/>
    </xf>
    <xf numFmtId="10" fontId="52" fillId="0" borderId="17" xfId="43" applyNumberFormat="1" applyFont="1" applyBorder="1" applyAlignment="1">
      <alignment horizontal="center" vertical="center"/>
    </xf>
    <xf numFmtId="10" fontId="52" fillId="0" borderId="17" xfId="43" applyNumberFormat="1" applyFont="1" applyBorder="1" applyAlignment="1">
      <alignment vertical="center"/>
    </xf>
    <xf numFmtId="10" fontId="52" fillId="0" borderId="21" xfId="43" applyNumberFormat="1" applyFont="1" applyBorder="1" applyAlignment="1">
      <alignment vertical="center"/>
    </xf>
    <xf numFmtId="0" fontId="52" fillId="0" borderId="2" xfId="43" applyFont="1" applyBorder="1" applyAlignment="1">
      <alignment vertical="center"/>
    </xf>
    <xf numFmtId="38" fontId="52" fillId="0" borderId="2" xfId="60" applyNumberFormat="1" applyFont="1" applyBorder="1" applyAlignment="1">
      <alignment horizontal="center" vertical="center"/>
    </xf>
    <xf numFmtId="38" fontId="52" fillId="0" borderId="20" xfId="60" applyNumberFormat="1" applyFont="1" applyBorder="1" applyAlignment="1">
      <alignment horizontal="center" vertical="center"/>
    </xf>
    <xf numFmtId="0" fontId="56" fillId="0" borderId="0" xfId="43" applyFont="1" applyAlignment="1">
      <alignment vertical="center"/>
    </xf>
    <xf numFmtId="0" fontId="52" fillId="0" borderId="0" xfId="43" applyFont="1" applyAlignment="1">
      <alignment horizontal="centerContinuous" vertical="center"/>
    </xf>
    <xf numFmtId="0" fontId="52" fillId="0" borderId="0" xfId="43" quotePrefix="1" applyFont="1" applyFill="1" applyAlignment="1">
      <alignment horizontal="left" vertical="center"/>
    </xf>
    <xf numFmtId="0" fontId="52" fillId="0" borderId="0" xfId="43" applyFont="1" applyFill="1" applyAlignment="1">
      <alignment vertical="center"/>
    </xf>
    <xf numFmtId="0" fontId="52" fillId="0" borderId="0" xfId="43" applyFont="1" applyFill="1" applyAlignment="1">
      <alignment horizontal="left" vertical="center"/>
    </xf>
    <xf numFmtId="0" fontId="52" fillId="0" borderId="0" xfId="43" applyFont="1" applyFill="1" applyAlignment="1">
      <alignment horizontal="center" vertical="center"/>
    </xf>
    <xf numFmtId="0" fontId="52" fillId="0" borderId="27" xfId="0" applyFont="1" applyFill="1" applyBorder="1" applyAlignment="1">
      <alignment horizontal="left"/>
    </xf>
    <xf numFmtId="0" fontId="52" fillId="0" borderId="0" xfId="43" quotePrefix="1" applyFont="1" applyFill="1" applyBorder="1" applyAlignment="1">
      <alignment horizontal="left" vertical="center"/>
    </xf>
    <xf numFmtId="38" fontId="52" fillId="0" borderId="8" xfId="24" applyNumberFormat="1" applyFont="1" applyFill="1" applyBorder="1" applyAlignment="1">
      <alignment horizontal="center" vertical="center"/>
    </xf>
    <xf numFmtId="0" fontId="52" fillId="0" borderId="19" xfId="42" applyFont="1" applyFill="1" applyBorder="1" applyAlignment="1">
      <alignment horizontal="left"/>
    </xf>
    <xf numFmtId="0" fontId="52" fillId="0" borderId="20" xfId="0" applyFont="1" applyFill="1" applyBorder="1" applyAlignment="1">
      <alignment horizontal="left"/>
    </xf>
    <xf numFmtId="9" fontId="50" fillId="0" borderId="20" xfId="43" applyNumberFormat="1" applyFont="1" applyFill="1" applyBorder="1" applyAlignment="1">
      <alignment horizontal="center" vertical="center"/>
    </xf>
    <xf numFmtId="9" fontId="50" fillId="0" borderId="20" xfId="43" applyNumberFormat="1" applyFont="1" applyFill="1" applyBorder="1" applyAlignment="1">
      <alignment horizontal="left" vertical="center"/>
    </xf>
    <xf numFmtId="0" fontId="52" fillId="0" borderId="20" xfId="43" quotePrefix="1" applyFont="1" applyFill="1" applyBorder="1" applyAlignment="1">
      <alignment horizontal="left" vertical="center"/>
    </xf>
    <xf numFmtId="38" fontId="52" fillId="0" borderId="21" xfId="24" applyNumberFormat="1" applyFont="1" applyFill="1" applyBorder="1" applyAlignment="1">
      <alignment horizontal="center" vertical="center"/>
    </xf>
    <xf numFmtId="0" fontId="56" fillId="0" borderId="0" xfId="0" applyFont="1"/>
    <xf numFmtId="0" fontId="52" fillId="0" borderId="0" xfId="66" applyFont="1"/>
    <xf numFmtId="0" fontId="52" fillId="0" borderId="21" xfId="0" applyFont="1" applyFill="1" applyBorder="1" applyAlignment="1">
      <alignment horizontal="center" vertical="center"/>
    </xf>
    <xf numFmtId="0" fontId="52" fillId="0" borderId="7" xfId="66" quotePrefix="1" applyFont="1" applyBorder="1" applyAlignment="1">
      <alignment horizontal="center"/>
    </xf>
    <xf numFmtId="0" fontId="52" fillId="0" borderId="43" xfId="0" applyFont="1" applyBorder="1" applyAlignment="1">
      <alignment vertical="center"/>
    </xf>
    <xf numFmtId="0" fontId="52" fillId="0" borderId="42" xfId="0" applyFont="1" applyBorder="1" applyAlignment="1"/>
    <xf numFmtId="0" fontId="52" fillId="0" borderId="44" xfId="0" applyFont="1" applyBorder="1" applyAlignment="1"/>
    <xf numFmtId="38" fontId="52" fillId="0" borderId="29" xfId="60" applyNumberFormat="1" applyFont="1" applyBorder="1" applyAlignment="1">
      <alignment horizontal="center"/>
    </xf>
    <xf numFmtId="3" fontId="52" fillId="0" borderId="44" xfId="0" applyNumberFormat="1" applyFont="1" applyBorder="1" applyAlignment="1">
      <alignment horizontal="right"/>
    </xf>
    <xf numFmtId="0" fontId="52" fillId="0" borderId="45" xfId="66" quotePrefix="1" applyFont="1" applyBorder="1" applyAlignment="1">
      <alignment horizontal="center"/>
    </xf>
    <xf numFmtId="0" fontId="52" fillId="0" borderId="45" xfId="66" applyFont="1" applyBorder="1" applyAlignment="1"/>
    <xf numFmtId="0" fontId="52" fillId="0" borderId="26" xfId="66" quotePrefix="1" applyFont="1" applyBorder="1" applyAlignment="1">
      <alignment horizontal="left"/>
    </xf>
    <xf numFmtId="192" fontId="50" fillId="0" borderId="46" xfId="66" applyNumberFormat="1" applyFont="1" applyFill="1" applyBorder="1" applyAlignment="1">
      <alignment horizontal="center"/>
    </xf>
    <xf numFmtId="3" fontId="50" fillId="0" borderId="3" xfId="0" applyNumberFormat="1" applyFont="1" applyFill="1" applyBorder="1" applyAlignment="1">
      <alignment horizontal="center"/>
    </xf>
    <xf numFmtId="3" fontId="50" fillId="0" borderId="3" xfId="0" applyNumberFormat="1" applyFont="1" applyFill="1" applyBorder="1" applyAlignment="1">
      <alignment horizontal="right"/>
    </xf>
    <xf numFmtId="0" fontId="52" fillId="0" borderId="29" xfId="66" quotePrefix="1" applyFont="1" applyBorder="1" applyAlignment="1">
      <alignment horizontal="center"/>
    </xf>
    <xf numFmtId="0" fontId="52" fillId="0" borderId="23" xfId="0" applyFont="1" applyBorder="1" applyAlignment="1">
      <alignment vertical="center"/>
    </xf>
    <xf numFmtId="0" fontId="52" fillId="0" borderId="23" xfId="66" quotePrefix="1" applyFont="1" applyBorder="1" applyAlignment="1">
      <alignment horizontal="left"/>
    </xf>
    <xf numFmtId="0" fontId="52" fillId="0" borderId="39" xfId="66" applyFont="1" applyBorder="1"/>
    <xf numFmtId="0" fontId="52" fillId="0" borderId="45" xfId="66" quotePrefix="1" applyFont="1" applyBorder="1" applyAlignment="1">
      <alignment horizontal="left"/>
    </xf>
    <xf numFmtId="9" fontId="52" fillId="0" borderId="46" xfId="66" applyNumberFormat="1" applyFont="1" applyBorder="1" applyAlignment="1">
      <alignment horizontal="center"/>
    </xf>
    <xf numFmtId="38" fontId="52" fillId="0" borderId="29" xfId="60" applyNumberFormat="1" applyFont="1" applyBorder="1" applyAlignment="1">
      <alignment horizontal="left"/>
    </xf>
    <xf numFmtId="38" fontId="50" fillId="0" borderId="44" xfId="60" applyNumberFormat="1" applyFont="1" applyBorder="1" applyAlignment="1">
      <alignment horizontal="right"/>
    </xf>
    <xf numFmtId="0" fontId="52" fillId="0" borderId="25" xfId="66" quotePrefix="1" applyFont="1" applyBorder="1" applyAlignment="1">
      <alignment horizontal="left"/>
    </xf>
    <xf numFmtId="187" fontId="52" fillId="0" borderId="20" xfId="62" applyFont="1" applyBorder="1"/>
    <xf numFmtId="38" fontId="50" fillId="0" borderId="15" xfId="60" applyNumberFormat="1" applyFont="1" applyBorder="1" applyAlignment="1">
      <alignment horizontal="left"/>
    </xf>
    <xf numFmtId="38" fontId="50" fillId="0" borderId="21" xfId="60" applyNumberFormat="1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0" fillId="0" borderId="2" xfId="0" applyFont="1" applyBorder="1" applyAlignment="1">
      <alignment horizontal="left"/>
    </xf>
    <xf numFmtId="189" fontId="52" fillId="0" borderId="2" xfId="0" applyNumberFormat="1" applyFont="1" applyFill="1" applyBorder="1" applyAlignment="1"/>
    <xf numFmtId="38" fontId="50" fillId="0" borderId="11" xfId="60" applyNumberFormat="1" applyFont="1" applyFill="1" applyBorder="1" applyAlignment="1"/>
    <xf numFmtId="38" fontId="50" fillId="0" borderId="28" xfId="60" applyNumberFormat="1" applyFont="1" applyFill="1" applyBorder="1" applyAlignment="1"/>
    <xf numFmtId="2" fontId="59" fillId="8" borderId="19" xfId="0" quotePrefix="1" applyNumberFormat="1" applyFont="1" applyFill="1" applyBorder="1" applyAlignment="1"/>
    <xf numFmtId="0" fontId="59" fillId="0" borderId="2" xfId="0" quotePrefix="1" applyFont="1" applyBorder="1" applyAlignment="1">
      <alignment horizontal="left"/>
    </xf>
    <xf numFmtId="2" fontId="59" fillId="8" borderId="20" xfId="0" applyNumberFormat="1" applyFont="1" applyFill="1" applyBorder="1" applyAlignment="1"/>
    <xf numFmtId="38" fontId="50" fillId="0" borderId="3" xfId="60" applyNumberFormat="1" applyFont="1" applyFill="1" applyBorder="1" applyAlignment="1"/>
    <xf numFmtId="38" fontId="50" fillId="0" borderId="30" xfId="60" applyNumberFormat="1" applyFont="1" applyFill="1" applyBorder="1" applyAlignment="1"/>
    <xf numFmtId="0" fontId="50" fillId="0" borderId="24" xfId="42" quotePrefix="1" applyFont="1" applyBorder="1" applyAlignment="1">
      <alignment horizontal="left"/>
    </xf>
    <xf numFmtId="0" fontId="52" fillId="0" borderId="20" xfId="42" applyFont="1" applyBorder="1" applyAlignment="1">
      <alignment horizontal="left"/>
    </xf>
    <xf numFmtId="38" fontId="52" fillId="0" borderId="20" xfId="23" applyNumberFormat="1" applyFont="1" applyFill="1" applyBorder="1" applyAlignment="1">
      <alignment horizontal="center"/>
    </xf>
    <xf numFmtId="189" fontId="52" fillId="0" borderId="20" xfId="42" applyNumberFormat="1" applyFont="1" applyFill="1" applyBorder="1" applyAlignment="1"/>
    <xf numFmtId="189" fontId="52" fillId="0" borderId="24" xfId="42" applyNumberFormat="1" applyFont="1" applyFill="1" applyBorder="1" applyAlignment="1">
      <alignment horizontal="center"/>
    </xf>
    <xf numFmtId="38" fontId="52" fillId="0" borderId="16" xfId="60" applyNumberFormat="1" applyFont="1" applyFill="1" applyBorder="1" applyAlignment="1"/>
    <xf numFmtId="0" fontId="50" fillId="0" borderId="24" xfId="0" quotePrefix="1" applyFont="1" applyBorder="1" applyAlignment="1">
      <alignment horizontal="left"/>
    </xf>
    <xf numFmtId="0" fontId="56" fillId="0" borderId="0" xfId="67" applyFont="1" applyBorder="1"/>
    <xf numFmtId="0" fontId="56" fillId="0" borderId="0" xfId="42" applyFont="1"/>
    <xf numFmtId="0" fontId="56" fillId="0" borderId="0" xfId="67" applyFont="1"/>
    <xf numFmtId="0" fontId="56" fillId="0" borderId="0" xfId="43" applyFont="1" applyBorder="1" applyAlignment="1">
      <alignment vertical="center"/>
    </xf>
    <xf numFmtId="0" fontId="56" fillId="0" borderId="0" xfId="44" applyFont="1" applyBorder="1"/>
    <xf numFmtId="0" fontId="52" fillId="0" borderId="0" xfId="67" applyFont="1" applyBorder="1"/>
    <xf numFmtId="0" fontId="52" fillId="0" borderId="0" xfId="42" applyFont="1" applyBorder="1" applyAlignment="1">
      <alignment vertical="center"/>
    </xf>
    <xf numFmtId="0" fontId="51" fillId="0" borderId="0" xfId="42" applyFont="1" applyBorder="1" applyAlignment="1">
      <alignment vertical="center"/>
    </xf>
    <xf numFmtId="4" fontId="54" fillId="0" borderId="30" xfId="0" applyNumberFormat="1" applyFont="1" applyFill="1" applyBorder="1" applyAlignment="1">
      <alignment horizontal="right"/>
    </xf>
    <xf numFmtId="0" fontId="56" fillId="0" borderId="0" xfId="42" applyFont="1" applyBorder="1"/>
    <xf numFmtId="0" fontId="56" fillId="0" borderId="0" xfId="0" applyFont="1" applyBorder="1"/>
    <xf numFmtId="0" fontId="52" fillId="0" borderId="0" xfId="42" applyFont="1" applyBorder="1"/>
    <xf numFmtId="0" fontId="52" fillId="0" borderId="0" xfId="42" applyFont="1" applyFill="1" applyBorder="1" applyAlignment="1"/>
    <xf numFmtId="2" fontId="52" fillId="0" borderId="3" xfId="43" applyNumberFormat="1" applyFont="1" applyBorder="1" applyAlignment="1">
      <alignment horizontal="center" vertical="center"/>
    </xf>
    <xf numFmtId="43" fontId="52" fillId="0" borderId="32" xfId="60" applyNumberFormat="1" applyFont="1" applyFill="1" applyBorder="1" applyAlignment="1">
      <alignment vertical="center"/>
    </xf>
    <xf numFmtId="43" fontId="52" fillId="0" borderId="32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3" fillId="0" borderId="2" xfId="0" applyFont="1" applyBorder="1" applyAlignment="1">
      <alignment vertical="center"/>
    </xf>
    <xf numFmtId="0" fontId="13" fillId="0" borderId="7" xfId="69" applyFont="1" applyBorder="1"/>
    <xf numFmtId="9" fontId="42" fillId="0" borderId="8" xfId="69" applyNumberFormat="1" applyFont="1" applyBorder="1" applyAlignment="1">
      <alignment horizontal="center"/>
    </xf>
    <xf numFmtId="9" fontId="44" fillId="6" borderId="8" xfId="69" applyNumberFormat="1" applyFont="1" applyFill="1" applyBorder="1" applyAlignment="1">
      <alignment horizontal="center"/>
    </xf>
    <xf numFmtId="0" fontId="13" fillId="0" borderId="10" xfId="69" applyFont="1" applyBorder="1"/>
    <xf numFmtId="0" fontId="42" fillId="7" borderId="12" xfId="69" applyFont="1" applyFill="1" applyBorder="1" applyAlignment="1">
      <alignment horizontal="center"/>
    </xf>
    <xf numFmtId="0" fontId="42" fillId="7" borderId="13" xfId="69" applyFont="1" applyFill="1" applyBorder="1" applyAlignment="1">
      <alignment horizontal="center"/>
    </xf>
    <xf numFmtId="0" fontId="42" fillId="7" borderId="14" xfId="69" applyFont="1" applyFill="1" applyBorder="1" applyAlignment="1">
      <alignment horizontal="center"/>
    </xf>
    <xf numFmtId="0" fontId="13" fillId="7" borderId="10" xfId="69" applyFont="1" applyFill="1" applyBorder="1"/>
    <xf numFmtId="191" fontId="13" fillId="0" borderId="3" xfId="60" applyNumberFormat="1" applyFont="1" applyBorder="1"/>
    <xf numFmtId="192" fontId="13" fillId="0" borderId="16" xfId="69" applyNumberFormat="1" applyFont="1" applyBorder="1" applyAlignment="1">
      <alignment horizontal="center"/>
    </xf>
    <xf numFmtId="195" fontId="5" fillId="0" borderId="0" xfId="60" applyNumberFormat="1" applyFont="1"/>
    <xf numFmtId="192" fontId="13" fillId="0" borderId="17" xfId="69" applyNumberFormat="1" applyFont="1" applyBorder="1" applyAlignment="1">
      <alignment horizontal="center"/>
    </xf>
    <xf numFmtId="191" fontId="13" fillId="0" borderId="3" xfId="60" applyNumberFormat="1" applyFont="1" applyBorder="1" applyAlignment="1">
      <alignment horizontal="right"/>
    </xf>
    <xf numFmtId="0" fontId="16" fillId="0" borderId="0" xfId="69"/>
    <xf numFmtId="0" fontId="53" fillId="0" borderId="20" xfId="0" applyFont="1" applyBorder="1" applyAlignment="1">
      <alignment vertical="center"/>
    </xf>
    <xf numFmtId="190" fontId="50" fillId="0" borderId="40" xfId="62" applyNumberFormat="1" applyFont="1" applyBorder="1" applyAlignment="1">
      <alignment horizontal="center"/>
    </xf>
    <xf numFmtId="190" fontId="50" fillId="0" borderId="38" xfId="62" applyNumberFormat="1" applyFont="1" applyBorder="1" applyAlignment="1">
      <alignment horizontal="left"/>
    </xf>
    <xf numFmtId="190" fontId="50" fillId="0" borderId="40" xfId="62" applyNumberFormat="1" applyFont="1" applyBorder="1" applyAlignment="1">
      <alignment horizontal="left"/>
    </xf>
    <xf numFmtId="190" fontId="50" fillId="0" borderId="38" xfId="62" applyNumberFormat="1" applyFont="1" applyBorder="1" applyAlignment="1">
      <alignment horizontal="left" vertical="center"/>
    </xf>
    <xf numFmtId="3" fontId="50" fillId="0" borderId="40" xfId="0" applyNumberFormat="1" applyFont="1" applyFill="1" applyBorder="1" applyAlignment="1">
      <alignment horizontal="left"/>
    </xf>
    <xf numFmtId="3" fontId="50" fillId="0" borderId="38" xfId="0" applyNumberFormat="1" applyFont="1" applyFill="1" applyBorder="1" applyAlignment="1">
      <alignment horizontal="left"/>
    </xf>
    <xf numFmtId="3" fontId="62" fillId="0" borderId="35" xfId="0" applyNumberFormat="1" applyFont="1" applyFill="1" applyBorder="1" applyAlignment="1">
      <alignment horizontal="left" vertical="center"/>
    </xf>
    <xf numFmtId="3" fontId="58" fillId="0" borderId="40" xfId="0" applyNumberFormat="1" applyFont="1" applyFill="1" applyBorder="1" applyAlignment="1">
      <alignment horizontal="left"/>
    </xf>
    <xf numFmtId="3" fontId="58" fillId="0" borderId="38" xfId="0" applyNumberFormat="1" applyFont="1" applyFill="1" applyBorder="1" applyAlignment="1">
      <alignment horizontal="left"/>
    </xf>
    <xf numFmtId="0" fontId="62" fillId="0" borderId="32" xfId="0" applyFont="1" applyFill="1" applyBorder="1" applyAlignment="1">
      <alignment horizontal="center"/>
    </xf>
    <xf numFmtId="43" fontId="63" fillId="0" borderId="32" xfId="61" applyNumberFormat="1" applyFont="1" applyBorder="1" applyAlignment="1">
      <alignment horizontal="center" vertical="center"/>
    </xf>
    <xf numFmtId="43" fontId="62" fillId="0" borderId="32" xfId="60" applyNumberFormat="1" applyFont="1" applyFill="1" applyBorder="1" applyAlignment="1">
      <alignment horizontal="right" vertical="center"/>
    </xf>
    <xf numFmtId="43" fontId="62" fillId="0" borderId="35" xfId="0" applyNumberFormat="1" applyFont="1" applyFill="1" applyBorder="1" applyAlignment="1">
      <alignment horizontal="right" vertical="center"/>
    </xf>
    <xf numFmtId="40" fontId="52" fillId="7" borderId="32" xfId="60" applyNumberFormat="1" applyFont="1" applyFill="1" applyBorder="1" applyAlignment="1" applyProtection="1">
      <alignment horizontal="right" vertical="center"/>
    </xf>
    <xf numFmtId="43" fontId="52" fillId="0" borderId="32" xfId="60" applyNumberFormat="1" applyFont="1" applyFill="1" applyBorder="1" applyAlignment="1">
      <alignment horizontal="right" vertical="center"/>
    </xf>
    <xf numFmtId="43" fontId="52" fillId="0" borderId="35" xfId="0" applyNumberFormat="1" applyFont="1" applyFill="1" applyBorder="1" applyAlignment="1">
      <alignment horizontal="right" vertical="center"/>
    </xf>
    <xf numFmtId="0" fontId="52" fillId="0" borderId="0" xfId="43" applyFont="1" applyAlignment="1">
      <alignment horizontal="left" vertical="center"/>
    </xf>
    <xf numFmtId="0" fontId="52" fillId="0" borderId="0" xfId="43" applyFont="1" applyAlignment="1">
      <alignment horizontal="center" vertical="center"/>
    </xf>
    <xf numFmtId="3" fontId="7" fillId="0" borderId="22" xfId="0" applyNumberFormat="1" applyFont="1" applyFill="1" applyBorder="1"/>
    <xf numFmtId="3" fontId="7" fillId="0" borderId="32" xfId="0" applyNumberFormat="1" applyFont="1" applyFill="1" applyBorder="1"/>
    <xf numFmtId="0" fontId="64" fillId="0" borderId="0" xfId="43" applyFont="1" applyBorder="1" applyAlignment="1">
      <alignment vertical="center"/>
    </xf>
    <xf numFmtId="0" fontId="64" fillId="0" borderId="0" xfId="67" applyFont="1" applyFill="1" applyBorder="1" applyAlignment="1"/>
    <xf numFmtId="0" fontId="64" fillId="0" borderId="0" xfId="67" applyFont="1" applyBorder="1"/>
    <xf numFmtId="0" fontId="64" fillId="0" borderId="0" xfId="42" applyFont="1" applyBorder="1"/>
    <xf numFmtId="0" fontId="64" fillId="0" borderId="0" xfId="44" applyFont="1" applyBorder="1"/>
    <xf numFmtId="0" fontId="52" fillId="0" borderId="0" xfId="43" applyFont="1" applyBorder="1" applyAlignment="1">
      <alignment vertical="center"/>
    </xf>
    <xf numFmtId="0" fontId="65" fillId="0" borderId="0" xfId="43" applyFont="1" applyBorder="1" applyAlignment="1">
      <alignment vertical="center"/>
    </xf>
    <xf numFmtId="0" fontId="65" fillId="0" borderId="0" xfId="43" applyFont="1" applyAlignment="1">
      <alignment vertical="center"/>
    </xf>
    <xf numFmtId="0" fontId="65" fillId="0" borderId="0" xfId="43" applyFont="1" applyAlignment="1">
      <alignment horizontal="center" vertical="center"/>
    </xf>
    <xf numFmtId="0" fontId="65" fillId="0" borderId="0" xfId="44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90" fontId="52" fillId="0" borderId="35" xfId="62" applyNumberFormat="1" applyFont="1" applyBorder="1" applyAlignment="1">
      <alignment horizontal="left" vertical="center"/>
    </xf>
    <xf numFmtId="190" fontId="52" fillId="0" borderId="40" xfId="62" applyNumberFormat="1" applyFont="1" applyBorder="1" applyAlignment="1">
      <alignment horizontal="left" vertical="center"/>
    </xf>
    <xf numFmtId="190" fontId="52" fillId="0" borderId="38" xfId="62" applyNumberFormat="1" applyFont="1" applyBorder="1" applyAlignment="1">
      <alignment horizontal="left" vertical="center"/>
    </xf>
    <xf numFmtId="3" fontId="52" fillId="0" borderId="35" xfId="0" applyNumberFormat="1" applyFont="1" applyFill="1" applyBorder="1" applyAlignment="1">
      <alignment horizontal="left" vertical="center"/>
    </xf>
    <xf numFmtId="40" fontId="53" fillId="7" borderId="32" xfId="60" applyNumberFormat="1" applyFont="1" applyFill="1" applyBorder="1" applyProtection="1"/>
    <xf numFmtId="38" fontId="53" fillId="7" borderId="32" xfId="60" applyNumberFormat="1" applyFont="1" applyFill="1" applyBorder="1" applyAlignment="1" applyProtection="1">
      <alignment horizontal="center" vertical="center"/>
    </xf>
    <xf numFmtId="40" fontId="53" fillId="7" borderId="32" xfId="60" applyNumberFormat="1" applyFont="1" applyFill="1" applyBorder="1" applyAlignment="1" applyProtection="1">
      <alignment horizontal="right"/>
    </xf>
    <xf numFmtId="43" fontId="52" fillId="0" borderId="32" xfId="0" applyNumberFormat="1" applyFont="1" applyFill="1" applyBorder="1" applyAlignment="1">
      <alignment horizontal="right" vertical="center"/>
    </xf>
    <xf numFmtId="38" fontId="62" fillId="7" borderId="32" xfId="60" applyNumberFormat="1" applyFont="1" applyFill="1" applyBorder="1" applyAlignment="1" applyProtection="1">
      <alignment horizontal="center" vertical="center"/>
    </xf>
    <xf numFmtId="40" fontId="52" fillId="0" borderId="32" xfId="0" applyNumberFormat="1" applyFont="1" applyFill="1" applyBorder="1" applyAlignment="1"/>
    <xf numFmtId="40" fontId="50" fillId="0" borderId="32" xfId="60" applyFont="1" applyFill="1" applyBorder="1" applyAlignment="1">
      <alignment horizontal="right"/>
    </xf>
    <xf numFmtId="192" fontId="52" fillId="0" borderId="3" xfId="43" applyNumberFormat="1" applyFont="1" applyBorder="1" applyAlignment="1">
      <alignment horizontal="center" vertical="center"/>
    </xf>
    <xf numFmtId="0" fontId="65" fillId="0" borderId="0" xfId="43" applyFont="1" applyBorder="1" applyAlignment="1">
      <alignment vertical="center" wrapText="1"/>
    </xf>
    <xf numFmtId="0" fontId="64" fillId="0" borderId="32" xfId="0" applyFont="1" applyBorder="1" applyAlignment="1">
      <alignment horizontal="center" vertical="center"/>
    </xf>
    <xf numFmtId="2" fontId="64" fillId="0" borderId="32" xfId="0" applyNumberFormat="1" applyFont="1" applyBorder="1" applyAlignment="1">
      <alignment horizontal="right" vertical="center"/>
    </xf>
    <xf numFmtId="43" fontId="64" fillId="0" borderId="32" xfId="60" applyNumberFormat="1" applyFont="1" applyFill="1" applyBorder="1" applyAlignment="1">
      <alignment vertical="center"/>
    </xf>
    <xf numFmtId="43" fontId="64" fillId="0" borderId="35" xfId="0" applyNumberFormat="1" applyFont="1" applyFill="1" applyBorder="1" applyAlignment="1">
      <alignment vertical="center"/>
    </xf>
    <xf numFmtId="0" fontId="52" fillId="0" borderId="7" xfId="42" applyFont="1" applyFill="1" applyBorder="1" applyAlignment="1">
      <alignment horizontal="left"/>
    </xf>
    <xf numFmtId="0" fontId="68" fillId="0" borderId="15" xfId="0" applyFont="1" applyFill="1" applyBorder="1" applyAlignment="1" applyProtection="1">
      <alignment horizontal="centerContinuous" vertical="center"/>
      <protection locked="0"/>
    </xf>
    <xf numFmtId="0" fontId="68" fillId="0" borderId="15" xfId="0" quotePrefix="1" applyFont="1" applyFill="1" applyBorder="1" applyAlignment="1" applyProtection="1">
      <alignment horizontal="centerContinuous" vertical="center"/>
      <protection locked="0"/>
    </xf>
    <xf numFmtId="0" fontId="68" fillId="0" borderId="15" xfId="0" applyFont="1" applyFill="1" applyBorder="1" applyAlignment="1">
      <alignment horizontal="centerContinuous" vertical="center"/>
    </xf>
    <xf numFmtId="40" fontId="68" fillId="0" borderId="8" xfId="6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/>
    </xf>
    <xf numFmtId="40" fontId="68" fillId="0" borderId="15" xfId="6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68" fillId="0" borderId="29" xfId="0" applyFont="1" applyFill="1" applyBorder="1" applyAlignment="1">
      <alignment horizontal="center"/>
    </xf>
    <xf numFmtId="0" fontId="68" fillId="0" borderId="0" xfId="0" applyFont="1" applyFill="1" applyBorder="1" applyAlignment="1"/>
    <xf numFmtId="40" fontId="68" fillId="0" borderId="29" xfId="60" applyFont="1" applyFill="1" applyBorder="1" applyAlignment="1">
      <alignment horizontal="center"/>
    </xf>
    <xf numFmtId="49" fontId="68" fillId="0" borderId="29" xfId="60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70" fillId="0" borderId="32" xfId="0" applyFont="1" applyFill="1" applyBorder="1" applyAlignment="1"/>
    <xf numFmtId="0" fontId="70" fillId="0" borderId="7" xfId="0" applyFont="1" applyFill="1" applyBorder="1" applyAlignment="1">
      <alignment horizontal="center"/>
    </xf>
    <xf numFmtId="0" fontId="70" fillId="0" borderId="32" xfId="0" applyFont="1" applyFill="1" applyBorder="1" applyAlignment="1">
      <alignment horizontal="center"/>
    </xf>
    <xf numFmtId="40" fontId="68" fillId="0" borderId="22" xfId="60" applyFont="1" applyFill="1" applyBorder="1" applyAlignment="1">
      <alignment horizontal="center"/>
    </xf>
    <xf numFmtId="49" fontId="68" fillId="0" borderId="22" xfId="60" applyNumberFormat="1" applyFont="1" applyFill="1" applyBorder="1" applyAlignment="1">
      <alignment horizontal="center"/>
    </xf>
    <xf numFmtId="0" fontId="68" fillId="0" borderId="32" xfId="0" applyFont="1" applyFill="1" applyBorder="1" applyAlignment="1">
      <alignment horizontal="center"/>
    </xf>
    <xf numFmtId="0" fontId="68" fillId="0" borderId="33" xfId="0" applyFont="1" applyFill="1" applyBorder="1" applyAlignment="1">
      <alignment horizontal="center"/>
    </xf>
    <xf numFmtId="40" fontId="68" fillId="0" borderId="8" xfId="60" applyFont="1" applyFill="1" applyBorder="1" applyAlignment="1">
      <alignment horizontal="center"/>
    </xf>
    <xf numFmtId="49" fontId="68" fillId="0" borderId="32" xfId="0" applyNumberFormat="1" applyFont="1" applyFill="1" applyBorder="1" applyAlignment="1">
      <alignment horizontal="center"/>
    </xf>
    <xf numFmtId="0" fontId="68" fillId="0" borderId="32" xfId="0" applyFont="1" applyFill="1" applyBorder="1" applyAlignment="1"/>
    <xf numFmtId="40" fontId="68" fillId="0" borderId="33" xfId="60" applyFont="1" applyFill="1" applyBorder="1" applyAlignment="1">
      <alignment horizontal="center"/>
    </xf>
    <xf numFmtId="49" fontId="68" fillId="0" borderId="22" xfId="0" applyNumberFormat="1" applyFont="1" applyFill="1" applyBorder="1" applyAlignment="1">
      <alignment horizontal="center"/>
    </xf>
    <xf numFmtId="0" fontId="68" fillId="0" borderId="33" xfId="0" applyFont="1" applyFill="1" applyBorder="1" applyAlignment="1"/>
    <xf numFmtId="0" fontId="49" fillId="0" borderId="32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40" fontId="68" fillId="0" borderId="32" xfId="6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70" fillId="0" borderId="34" xfId="0" applyFont="1" applyFill="1" applyBorder="1" applyAlignment="1">
      <alignment horizontal="center"/>
    </xf>
    <xf numFmtId="0" fontId="70" fillId="0" borderId="33" xfId="0" applyFont="1" applyFill="1" applyBorder="1" applyAlignment="1"/>
    <xf numFmtId="0" fontId="70" fillId="0" borderId="33" xfId="0" applyFont="1" applyFill="1" applyBorder="1" applyAlignment="1">
      <alignment horizontal="center"/>
    </xf>
    <xf numFmtId="49" fontId="68" fillId="0" borderId="33" xfId="0" applyNumberFormat="1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0" fontId="70" fillId="0" borderId="3" xfId="0" applyFont="1" applyFill="1" applyBorder="1" applyAlignment="1"/>
    <xf numFmtId="0" fontId="70" fillId="0" borderId="24" xfId="0" applyFont="1" applyFill="1" applyBorder="1" applyAlignment="1">
      <alignment horizontal="center"/>
    </xf>
    <xf numFmtId="40" fontId="68" fillId="0" borderId="17" xfId="60" applyFont="1" applyFill="1" applyBorder="1" applyAlignment="1">
      <alignment horizontal="center"/>
    </xf>
    <xf numFmtId="49" fontId="68" fillId="0" borderId="17" xfId="0" applyNumberFormat="1" applyFont="1" applyFill="1" applyBorder="1" applyAlignment="1">
      <alignment horizontal="center"/>
    </xf>
    <xf numFmtId="3" fontId="49" fillId="0" borderId="22" xfId="0" applyNumberFormat="1" applyFont="1" applyFill="1" applyBorder="1" applyAlignment="1">
      <alignment horizontal="center" vertical="center"/>
    </xf>
    <xf numFmtId="3" fontId="70" fillId="0" borderId="22" xfId="0" applyNumberFormat="1" applyFont="1" applyFill="1" applyBorder="1" applyAlignment="1">
      <alignment horizontal="center" vertical="center"/>
    </xf>
    <xf numFmtId="0" fontId="70" fillId="0" borderId="34" xfId="0" applyFont="1" applyFill="1" applyBorder="1" applyAlignment="1"/>
    <xf numFmtId="49" fontId="68" fillId="0" borderId="8" xfId="0" applyNumberFormat="1" applyFont="1" applyFill="1" applyBorder="1" applyAlignment="1">
      <alignment horizontal="center"/>
    </xf>
    <xf numFmtId="3" fontId="49" fillId="0" borderId="32" xfId="0" applyNumberFormat="1" applyFont="1" applyFill="1" applyBorder="1" applyAlignment="1">
      <alignment horizontal="center" vertical="center"/>
    </xf>
    <xf numFmtId="38" fontId="68" fillId="7" borderId="32" xfId="60" applyNumberFormat="1" applyFont="1" applyFill="1" applyBorder="1" applyAlignment="1" applyProtection="1">
      <alignment horizontal="center" vertical="center"/>
    </xf>
    <xf numFmtId="43" fontId="70" fillId="0" borderId="32" xfId="61" applyNumberFormat="1" applyFont="1" applyBorder="1" applyAlignment="1">
      <alignment horizontal="center" vertical="center"/>
    </xf>
    <xf numFmtId="43" fontId="68" fillId="0" borderId="32" xfId="61" applyNumberFormat="1" applyFont="1" applyBorder="1" applyAlignment="1">
      <alignment horizontal="center" vertical="center"/>
    </xf>
    <xf numFmtId="49" fontId="68" fillId="7" borderId="32" xfId="60" applyNumberFormat="1" applyFont="1" applyFill="1" applyBorder="1" applyAlignment="1" applyProtection="1">
      <alignment horizontal="center"/>
    </xf>
    <xf numFmtId="191" fontId="70" fillId="0" borderId="32" xfId="61" applyNumberFormat="1" applyFont="1" applyBorder="1" applyAlignment="1">
      <alignment horizontal="center" vertical="center"/>
    </xf>
    <xf numFmtId="38" fontId="66" fillId="0" borderId="35" xfId="60" applyNumberFormat="1" applyFont="1" applyFill="1" applyBorder="1" applyAlignment="1" applyProtection="1">
      <alignment horizontal="center"/>
    </xf>
    <xf numFmtId="208" fontId="70" fillId="0" borderId="32" xfId="61" applyNumberFormat="1" applyFont="1" applyBorder="1" applyAlignment="1">
      <alignment horizontal="center" vertical="center"/>
    </xf>
    <xf numFmtId="38" fontId="70" fillId="7" borderId="32" xfId="60" applyNumberFormat="1" applyFont="1" applyFill="1" applyBorder="1" applyProtection="1"/>
    <xf numFmtId="49" fontId="68" fillId="0" borderId="32" xfId="0" applyNumberFormat="1" applyFont="1" applyFill="1" applyBorder="1" applyAlignment="1">
      <alignment horizontal="center" vertical="center"/>
    </xf>
    <xf numFmtId="38" fontId="66" fillId="0" borderId="32" xfId="60" applyNumberFormat="1" applyFont="1" applyFill="1" applyBorder="1" applyAlignment="1" applyProtection="1">
      <alignment horizontal="center"/>
    </xf>
    <xf numFmtId="3" fontId="70" fillId="7" borderId="39" xfId="0" applyNumberFormat="1" applyFont="1" applyFill="1" applyBorder="1" applyAlignment="1"/>
    <xf numFmtId="3" fontId="70" fillId="7" borderId="22" xfId="0" applyNumberFormat="1" applyFont="1" applyFill="1" applyBorder="1" applyAlignment="1">
      <alignment horizontal="right"/>
    </xf>
    <xf numFmtId="3" fontId="70" fillId="7" borderId="23" xfId="0" applyNumberFormat="1" applyFont="1" applyFill="1" applyBorder="1" applyAlignment="1"/>
    <xf numFmtId="187" fontId="70" fillId="7" borderId="32" xfId="0" applyNumberFormat="1" applyFont="1" applyFill="1" applyBorder="1" applyAlignment="1" applyProtection="1">
      <alignment horizontal="right"/>
    </xf>
    <xf numFmtId="187" fontId="70" fillId="7" borderId="39" xfId="0" applyNumberFormat="1" applyFont="1" applyFill="1" applyBorder="1" applyAlignment="1">
      <alignment horizontal="right"/>
    </xf>
    <xf numFmtId="207" fontId="70" fillId="7" borderId="32" xfId="60" applyNumberFormat="1" applyFont="1" applyFill="1" applyBorder="1" applyProtection="1"/>
    <xf numFmtId="187" fontId="70" fillId="7" borderId="32" xfId="0" applyNumberFormat="1" applyFont="1" applyFill="1" applyBorder="1" applyProtection="1"/>
    <xf numFmtId="3" fontId="70" fillId="0" borderId="32" xfId="0" applyNumberFormat="1" applyFont="1" applyFill="1" applyBorder="1" applyAlignment="1">
      <alignment vertical="center"/>
    </xf>
    <xf numFmtId="3" fontId="70" fillId="0" borderId="32" xfId="0" applyNumberFormat="1" applyFont="1" applyFill="1" applyBorder="1" applyAlignment="1">
      <alignment horizontal="right" vertical="center"/>
    </xf>
    <xf numFmtId="3" fontId="68" fillId="0" borderId="32" xfId="0" applyNumberFormat="1" applyFont="1" applyFill="1" applyBorder="1" applyAlignment="1">
      <alignment horizontal="center" vertical="center"/>
    </xf>
    <xf numFmtId="40" fontId="70" fillId="0" borderId="32" xfId="60" applyFont="1" applyFill="1" applyBorder="1" applyAlignment="1">
      <alignment horizontal="center" vertical="center"/>
    </xf>
    <xf numFmtId="2" fontId="70" fillId="0" borderId="32" xfId="0" applyNumberFormat="1" applyFont="1" applyFill="1" applyBorder="1" applyAlignment="1" applyProtection="1">
      <alignment horizontal="center" vertical="center"/>
      <protection locked="0"/>
    </xf>
    <xf numFmtId="2" fontId="70" fillId="0" borderId="32" xfId="0" applyNumberFormat="1" applyFont="1" applyBorder="1" applyAlignment="1">
      <alignment horizontal="right" vertical="center"/>
    </xf>
    <xf numFmtId="43" fontId="64" fillId="0" borderId="32" xfId="61" applyNumberFormat="1" applyFont="1" applyBorder="1" applyAlignment="1">
      <alignment horizontal="center" vertical="center"/>
    </xf>
    <xf numFmtId="43" fontId="64" fillId="0" borderId="35" xfId="0" applyNumberFormat="1" applyFont="1" applyFill="1" applyBorder="1" applyAlignment="1">
      <alignment horizontal="right" vertical="center"/>
    </xf>
    <xf numFmtId="49" fontId="49" fillId="7" borderId="32" xfId="60" applyNumberFormat="1" applyFont="1" applyFill="1" applyBorder="1" applyAlignment="1" applyProtection="1">
      <alignment horizontal="center"/>
    </xf>
    <xf numFmtId="2" fontId="64" fillId="0" borderId="32" xfId="0" applyNumberFormat="1" applyFont="1" applyFill="1" applyBorder="1" applyAlignment="1" applyProtection="1">
      <alignment horizontal="center" vertical="center"/>
      <protection locked="0"/>
    </xf>
    <xf numFmtId="38" fontId="70" fillId="7" borderId="32" xfId="60" applyNumberFormat="1" applyFont="1" applyFill="1" applyBorder="1" applyAlignment="1" applyProtection="1">
      <alignment horizontal="center"/>
    </xf>
    <xf numFmtId="38" fontId="68" fillId="7" borderId="32" xfId="60" applyNumberFormat="1" applyFont="1" applyFill="1" applyBorder="1" applyAlignment="1" applyProtection="1">
      <alignment horizontal="center"/>
    </xf>
    <xf numFmtId="3" fontId="69" fillId="0" borderId="35" xfId="0" applyNumberFormat="1" applyFont="1" applyFill="1" applyBorder="1" applyAlignment="1">
      <alignment horizontal="left" vertical="center"/>
    </xf>
    <xf numFmtId="0" fontId="70" fillId="0" borderId="38" xfId="0" applyFont="1" applyFill="1" applyBorder="1" applyAlignment="1" applyProtection="1">
      <alignment horizontal="center"/>
    </xf>
    <xf numFmtId="3" fontId="70" fillId="0" borderId="32" xfId="0" applyNumberFormat="1" applyFont="1" applyFill="1" applyBorder="1" applyAlignment="1">
      <alignment horizontal="center" vertical="center"/>
    </xf>
    <xf numFmtId="40" fontId="70" fillId="0" borderId="32" xfId="60" applyFont="1" applyFill="1" applyBorder="1" applyAlignment="1">
      <alignment vertical="center"/>
    </xf>
    <xf numFmtId="40" fontId="70" fillId="0" borderId="32" xfId="60" applyFont="1" applyFill="1" applyBorder="1" applyAlignment="1">
      <alignment horizontal="right" vertical="center"/>
    </xf>
    <xf numFmtId="2" fontId="70" fillId="0" borderId="3" xfId="0" applyNumberFormat="1" applyFont="1" applyFill="1" applyBorder="1" applyAlignment="1"/>
    <xf numFmtId="38" fontId="49" fillId="7" borderId="32" xfId="60" applyNumberFormat="1" applyFont="1" applyFill="1" applyBorder="1"/>
    <xf numFmtId="38" fontId="49" fillId="7" borderId="32" xfId="60" applyNumberFormat="1" applyFont="1" applyFill="1" applyBorder="1" applyAlignment="1" applyProtection="1">
      <alignment horizontal="left"/>
    </xf>
    <xf numFmtId="38" fontId="49" fillId="7" borderId="32" xfId="60" applyNumberFormat="1" applyFont="1" applyFill="1" applyBorder="1" applyProtection="1"/>
    <xf numFmtId="49" fontId="49" fillId="0" borderId="32" xfId="0" applyNumberFormat="1" applyFont="1" applyFill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43" fontId="70" fillId="0" borderId="32" xfId="60" applyNumberFormat="1" applyFont="1" applyFill="1" applyBorder="1" applyAlignment="1">
      <alignment vertical="center"/>
    </xf>
    <xf numFmtId="43" fontId="70" fillId="0" borderId="35" xfId="0" applyNumberFormat="1" applyFont="1" applyFill="1" applyBorder="1" applyAlignment="1">
      <alignment vertical="center"/>
    </xf>
    <xf numFmtId="38" fontId="49" fillId="7" borderId="32" xfId="60" applyNumberFormat="1" applyFont="1" applyFill="1" applyBorder="1" applyAlignment="1" applyProtection="1">
      <alignment horizontal="center"/>
    </xf>
    <xf numFmtId="43" fontId="49" fillId="0" borderId="32" xfId="61" applyNumberFormat="1" applyFont="1" applyBorder="1" applyAlignment="1">
      <alignment horizontal="center" vertical="center"/>
    </xf>
    <xf numFmtId="3" fontId="69" fillId="0" borderId="41" xfId="0" applyNumberFormat="1" applyFont="1" applyFill="1" applyBorder="1" applyAlignment="1">
      <alignment horizontal="left" vertical="center"/>
    </xf>
    <xf numFmtId="0" fontId="70" fillId="0" borderId="39" xfId="0" applyFont="1" applyFill="1" applyBorder="1" applyAlignment="1" applyProtection="1">
      <alignment horizontal="center"/>
    </xf>
    <xf numFmtId="3" fontId="70" fillId="0" borderId="22" xfId="0" applyNumberFormat="1" applyFont="1" applyFill="1" applyBorder="1" applyAlignment="1">
      <alignment vertical="center"/>
    </xf>
    <xf numFmtId="3" fontId="70" fillId="0" borderId="22" xfId="0" applyNumberFormat="1" applyFont="1" applyFill="1" applyBorder="1" applyAlignment="1">
      <alignment horizontal="right" vertical="center"/>
    </xf>
    <xf numFmtId="40" fontId="70" fillId="0" borderId="22" xfId="60" applyFont="1" applyFill="1" applyBorder="1" applyAlignment="1">
      <alignment vertical="center"/>
    </xf>
    <xf numFmtId="49" fontId="68" fillId="0" borderId="22" xfId="0" applyNumberFormat="1" applyFont="1" applyFill="1" applyBorder="1" applyAlignment="1">
      <alignment horizontal="center" vertical="center"/>
    </xf>
    <xf numFmtId="38" fontId="66" fillId="0" borderId="22" xfId="60" applyNumberFormat="1" applyFont="1" applyFill="1" applyBorder="1" applyAlignment="1" applyProtection="1">
      <alignment horizontal="center"/>
    </xf>
    <xf numFmtId="38" fontId="70" fillId="0" borderId="22" xfId="60" applyNumberFormat="1" applyFont="1" applyFill="1" applyBorder="1" applyProtection="1"/>
    <xf numFmtId="49" fontId="68" fillId="7" borderId="22" xfId="60" applyNumberFormat="1" applyFont="1" applyFill="1" applyBorder="1" applyAlignment="1" applyProtection="1">
      <alignment horizontal="center"/>
    </xf>
    <xf numFmtId="3" fontId="68" fillId="0" borderId="22" xfId="0" applyNumberFormat="1" applyFont="1" applyFill="1" applyBorder="1" applyAlignment="1">
      <alignment horizontal="center" vertical="center"/>
    </xf>
    <xf numFmtId="3" fontId="70" fillId="0" borderId="41" xfId="0" applyNumberFormat="1" applyFont="1" applyFill="1" applyBorder="1" applyAlignment="1">
      <alignment horizontal="right" vertical="center"/>
    </xf>
    <xf numFmtId="3" fontId="70" fillId="0" borderId="23" xfId="0" applyNumberFormat="1" applyFont="1" applyFill="1" applyBorder="1" applyAlignment="1">
      <alignment vertical="center"/>
    </xf>
    <xf numFmtId="38" fontId="70" fillId="7" borderId="22" xfId="60" applyNumberFormat="1" applyFont="1" applyFill="1" applyBorder="1" applyAlignment="1" applyProtection="1">
      <alignment horizontal="center"/>
    </xf>
    <xf numFmtId="191" fontId="70" fillId="0" borderId="22" xfId="61" applyNumberFormat="1" applyFont="1" applyBorder="1" applyAlignment="1">
      <alignment horizontal="center" vertical="center"/>
    </xf>
    <xf numFmtId="43" fontId="70" fillId="0" borderId="41" xfId="61" applyNumberFormat="1" applyFont="1" applyBorder="1" applyAlignment="1">
      <alignment horizontal="center" vertical="center"/>
    </xf>
    <xf numFmtId="43" fontId="70" fillId="0" borderId="22" xfId="61" applyNumberFormat="1" applyFont="1" applyBorder="1" applyAlignment="1">
      <alignment horizontal="center" vertical="center"/>
    </xf>
    <xf numFmtId="43" fontId="70" fillId="0" borderId="23" xfId="61" applyNumberFormat="1" applyFont="1" applyBorder="1" applyAlignment="1">
      <alignment horizontal="center" vertical="center"/>
    </xf>
    <xf numFmtId="0" fontId="70" fillId="0" borderId="39" xfId="0" applyFont="1" applyFill="1" applyBorder="1" applyAlignment="1" applyProtection="1">
      <alignment horizontal="centerContinuous"/>
    </xf>
    <xf numFmtId="38" fontId="68" fillId="7" borderId="32" xfId="60" applyNumberFormat="1" applyFont="1" applyFill="1" applyBorder="1"/>
    <xf numFmtId="38" fontId="68" fillId="7" borderId="32" xfId="60" applyNumberFormat="1" applyFont="1" applyFill="1" applyBorder="1" applyAlignment="1" applyProtection="1">
      <alignment horizontal="left"/>
    </xf>
    <xf numFmtId="38" fontId="68" fillId="7" borderId="32" xfId="60" applyNumberFormat="1" applyFont="1" applyFill="1" applyBorder="1" applyProtection="1"/>
    <xf numFmtId="38" fontId="70" fillId="7" borderId="32" xfId="60" applyNumberFormat="1" applyFont="1" applyFill="1" applyBorder="1" applyAlignment="1">
      <alignment horizontal="center" vertical="center"/>
    </xf>
    <xf numFmtId="38" fontId="57" fillId="0" borderId="32" xfId="60" applyNumberFormat="1" applyFont="1" applyFill="1" applyBorder="1" applyAlignment="1" applyProtection="1">
      <alignment horizontal="center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43" fontId="70" fillId="0" borderId="32" xfId="60" applyNumberFormat="1" applyFont="1" applyBorder="1" applyAlignment="1">
      <alignment vertical="center"/>
    </xf>
    <xf numFmtId="43" fontId="70" fillId="0" borderId="32" xfId="0" applyNumberFormat="1" applyFont="1" applyBorder="1" applyAlignment="1">
      <alignment vertical="center"/>
    </xf>
    <xf numFmtId="43" fontId="70" fillId="0" borderId="32" xfId="0" applyNumberFormat="1" applyFont="1" applyFill="1" applyBorder="1" applyAlignment="1">
      <alignment vertical="center"/>
    </xf>
    <xf numFmtId="43" fontId="68" fillId="0" borderId="32" xfId="61" applyNumberFormat="1" applyFont="1" applyFill="1" applyBorder="1" applyAlignment="1">
      <alignment horizontal="center" vertical="center"/>
    </xf>
    <xf numFmtId="43" fontId="70" fillId="0" borderId="32" xfId="61" applyNumberFormat="1" applyFont="1" applyFill="1" applyBorder="1" applyAlignment="1">
      <alignment horizontal="center" vertical="center"/>
    </xf>
    <xf numFmtId="38" fontId="69" fillId="7" borderId="39" xfId="60" applyNumberFormat="1" applyFont="1" applyFill="1" applyBorder="1" applyAlignment="1" applyProtection="1">
      <alignment horizontal="left"/>
    </xf>
    <xf numFmtId="0" fontId="70" fillId="7" borderId="40" xfId="0" applyFont="1" applyFill="1" applyBorder="1" applyAlignment="1">
      <alignment horizontal="left"/>
    </xf>
    <xf numFmtId="0" fontId="49" fillId="0" borderId="0" xfId="0" applyFont="1" applyFill="1"/>
    <xf numFmtId="0" fontId="70" fillId="0" borderId="0" xfId="0" applyFont="1" applyFill="1" applyBorder="1"/>
    <xf numFmtId="0" fontId="70" fillId="0" borderId="0" xfId="0" applyFont="1" applyFill="1"/>
    <xf numFmtId="0" fontId="70" fillId="0" borderId="0" xfId="0" applyFont="1" applyFill="1" applyAlignment="1">
      <alignment horizontal="right"/>
    </xf>
    <xf numFmtId="3" fontId="70" fillId="0" borderId="0" xfId="0" applyNumberFormat="1" applyFont="1" applyFill="1" applyAlignment="1">
      <alignment horizontal="right"/>
    </xf>
    <xf numFmtId="40" fontId="70" fillId="0" borderId="0" xfId="60" applyFont="1" applyFill="1" applyAlignment="1">
      <alignment horizontal="right"/>
    </xf>
    <xf numFmtId="49" fontId="68" fillId="0" borderId="0" xfId="0" applyNumberFormat="1" applyFont="1" applyFill="1" applyAlignment="1">
      <alignment horizontal="center"/>
    </xf>
    <xf numFmtId="40" fontId="68" fillId="0" borderId="32" xfId="60" applyFont="1" applyFill="1" applyBorder="1" applyAlignment="1">
      <alignment horizontal="center" vertical="center"/>
    </xf>
    <xf numFmtId="3" fontId="68" fillId="0" borderId="32" xfId="0" applyNumberFormat="1" applyFont="1" applyFill="1" applyBorder="1" applyAlignment="1">
      <alignment vertical="center"/>
    </xf>
    <xf numFmtId="2" fontId="70" fillId="0" borderId="33" xfId="0" applyNumberFormat="1" applyFont="1" applyFill="1" applyBorder="1" applyAlignment="1" applyProtection="1">
      <alignment horizontal="center" vertical="center"/>
      <protection locked="0"/>
    </xf>
    <xf numFmtId="2" fontId="70" fillId="0" borderId="33" xfId="0" applyNumberFormat="1" applyFont="1" applyBorder="1" applyAlignment="1">
      <alignment horizontal="right" vertical="center"/>
    </xf>
    <xf numFmtId="40" fontId="70" fillId="7" borderId="33" xfId="60" applyNumberFormat="1" applyFont="1" applyFill="1" applyBorder="1" applyAlignment="1" applyProtection="1">
      <alignment horizontal="right" vertical="center"/>
    </xf>
    <xf numFmtId="43" fontId="70" fillId="0" borderId="33" xfId="60" applyNumberFormat="1" applyFont="1" applyFill="1" applyBorder="1" applyAlignment="1">
      <alignment horizontal="right" vertical="center"/>
    </xf>
    <xf numFmtId="43" fontId="70" fillId="0" borderId="37" xfId="0" applyNumberFormat="1" applyFont="1" applyFill="1" applyBorder="1" applyAlignment="1">
      <alignment horizontal="right" vertical="center"/>
    </xf>
    <xf numFmtId="49" fontId="68" fillId="7" borderId="33" xfId="60" applyNumberFormat="1" applyFont="1" applyFill="1" applyBorder="1" applyAlignment="1" applyProtection="1">
      <alignment horizontal="center"/>
    </xf>
    <xf numFmtId="2" fontId="64" fillId="0" borderId="22" xfId="0" applyNumberFormat="1" applyFont="1" applyFill="1" applyBorder="1" applyAlignment="1" applyProtection="1">
      <alignment horizontal="center" vertical="center"/>
      <protection locked="0"/>
    </xf>
    <xf numFmtId="40" fontId="64" fillId="7" borderId="22" xfId="60" applyNumberFormat="1" applyFont="1" applyFill="1" applyBorder="1" applyAlignment="1" applyProtection="1">
      <alignment horizontal="right" vertical="center"/>
    </xf>
    <xf numFmtId="40" fontId="49" fillId="7" borderId="22" xfId="60" applyNumberFormat="1" applyFont="1" applyFill="1" applyBorder="1" applyAlignment="1" applyProtection="1">
      <alignment horizontal="right" vertical="center"/>
    </xf>
    <xf numFmtId="40" fontId="49" fillId="7" borderId="41" xfId="60" applyNumberFormat="1" applyFont="1" applyFill="1" applyBorder="1" applyAlignment="1" applyProtection="1">
      <alignment horizontal="right" vertical="center"/>
    </xf>
    <xf numFmtId="0" fontId="64" fillId="0" borderId="0" xfId="42" applyFont="1"/>
    <xf numFmtId="0" fontId="64" fillId="0" borderId="0" xfId="43" applyFont="1" applyAlignment="1">
      <alignment vertical="center"/>
    </xf>
    <xf numFmtId="0" fontId="64" fillId="0" borderId="0" xfId="0" applyFont="1"/>
    <xf numFmtId="0" fontId="64" fillId="0" borderId="0" xfId="67" applyFont="1"/>
    <xf numFmtId="0" fontId="65" fillId="0" borderId="0" xfId="42" applyFont="1" applyBorder="1"/>
    <xf numFmtId="0" fontId="65" fillId="0" borderId="0" xfId="67" applyFont="1" applyBorder="1" applyAlignment="1">
      <alignment horizontal="left"/>
    </xf>
    <xf numFmtId="0" fontId="65" fillId="0" borderId="0" xfId="67" applyFont="1" applyFill="1" applyBorder="1" applyAlignment="1">
      <alignment horizontal="left"/>
    </xf>
    <xf numFmtId="2" fontId="65" fillId="0" borderId="0" xfId="67" applyNumberFormat="1" applyFont="1" applyFill="1" applyBorder="1" applyAlignment="1"/>
    <xf numFmtId="0" fontId="72" fillId="0" borderId="0" xfId="67" applyFont="1" applyBorder="1" applyAlignment="1">
      <alignment horizontal="left"/>
    </xf>
    <xf numFmtId="0" fontId="65" fillId="0" borderId="0" xfId="67" applyFont="1" applyBorder="1"/>
    <xf numFmtId="0" fontId="65" fillId="0" borderId="0" xfId="42" applyFont="1"/>
    <xf numFmtId="40" fontId="49" fillId="7" borderId="32" xfId="60" applyFont="1" applyFill="1" applyBorder="1" applyAlignment="1" applyProtection="1"/>
    <xf numFmtId="40" fontId="49" fillId="7" borderId="32" xfId="60" applyFont="1" applyFill="1" applyBorder="1" applyAlignment="1" applyProtection="1">
      <alignment horizontal="right"/>
    </xf>
    <xf numFmtId="40" fontId="49" fillId="7" borderId="35" xfId="60" applyFont="1" applyFill="1" applyBorder="1" applyAlignment="1" applyProtection="1"/>
    <xf numFmtId="40" fontId="64" fillId="7" borderId="32" xfId="60" applyNumberFormat="1" applyFont="1" applyFill="1" applyBorder="1" applyAlignment="1" applyProtection="1">
      <alignment horizontal="center"/>
    </xf>
    <xf numFmtId="40" fontId="64" fillId="7" borderId="32" xfId="60" applyFont="1" applyFill="1" applyBorder="1" applyAlignment="1"/>
    <xf numFmtId="40" fontId="64" fillId="7" borderId="32" xfId="60" applyFont="1" applyFill="1" applyBorder="1" applyAlignment="1" applyProtection="1">
      <alignment horizontal="right"/>
    </xf>
    <xf numFmtId="40" fontId="64" fillId="0" borderId="32" xfId="60" applyFont="1" applyFill="1" applyBorder="1" applyAlignment="1">
      <alignment vertical="center"/>
    </xf>
    <xf numFmtId="40" fontId="64" fillId="7" borderId="32" xfId="60" applyFont="1" applyFill="1" applyBorder="1" applyAlignment="1" applyProtection="1"/>
    <xf numFmtId="40" fontId="64" fillId="0" borderId="35" xfId="60" applyFont="1" applyFill="1" applyBorder="1" applyAlignment="1">
      <alignment vertical="center"/>
    </xf>
    <xf numFmtId="40" fontId="49" fillId="7" borderId="32" xfId="60" applyFont="1" applyFill="1" applyBorder="1" applyAlignment="1"/>
    <xf numFmtId="40" fontId="49" fillId="0" borderId="32" xfId="60" applyFont="1" applyFill="1" applyBorder="1" applyAlignment="1">
      <alignment vertical="center"/>
    </xf>
    <xf numFmtId="40" fontId="64" fillId="0" borderId="32" xfId="60" applyFont="1" applyBorder="1" applyAlignment="1">
      <alignment vertical="center"/>
    </xf>
    <xf numFmtId="40" fontId="64" fillId="0" borderId="32" xfId="60" applyFont="1" applyFill="1" applyBorder="1" applyAlignment="1">
      <alignment horizontal="right" vertical="center"/>
    </xf>
    <xf numFmtId="2" fontId="64" fillId="0" borderId="32" xfId="0" applyNumberFormat="1" applyFont="1" applyBorder="1" applyAlignment="1"/>
    <xf numFmtId="43" fontId="64" fillId="0" borderId="32" xfId="60" applyNumberFormat="1" applyFont="1" applyFill="1" applyBorder="1" applyAlignment="1"/>
    <xf numFmtId="43" fontId="64" fillId="0" borderId="35" xfId="0" applyNumberFormat="1" applyFont="1" applyFill="1" applyBorder="1" applyAlignment="1"/>
    <xf numFmtId="43" fontId="49" fillId="0" borderId="32" xfId="60" applyNumberFormat="1" applyFont="1" applyFill="1" applyBorder="1" applyAlignment="1"/>
    <xf numFmtId="43" fontId="49" fillId="0" borderId="35" xfId="0" applyNumberFormat="1" applyFont="1" applyFill="1" applyBorder="1" applyAlignment="1"/>
    <xf numFmtId="2" fontId="49" fillId="0" borderId="32" xfId="0" applyNumberFormat="1" applyFont="1" applyFill="1" applyBorder="1" applyAlignment="1" applyProtection="1">
      <alignment horizontal="center" vertical="center"/>
      <protection locked="0"/>
    </xf>
    <xf numFmtId="40" fontId="49" fillId="7" borderId="32" xfId="60" applyNumberFormat="1" applyFont="1" applyFill="1" applyBorder="1" applyAlignment="1" applyProtection="1">
      <alignment horizontal="right" vertical="center"/>
    </xf>
    <xf numFmtId="43" fontId="49" fillId="0" borderId="32" xfId="60" applyNumberFormat="1" applyFont="1" applyFill="1" applyBorder="1" applyAlignment="1">
      <alignment horizontal="right" vertical="center"/>
    </xf>
    <xf numFmtId="43" fontId="49" fillId="0" borderId="35" xfId="0" applyNumberFormat="1" applyFont="1" applyFill="1" applyBorder="1" applyAlignment="1">
      <alignment horizontal="right" vertical="center"/>
    </xf>
    <xf numFmtId="38" fontId="49" fillId="0" borderId="22" xfId="60" applyNumberFormat="1" applyFont="1" applyFill="1" applyBorder="1" applyAlignment="1" applyProtection="1">
      <alignment horizontal="center"/>
    </xf>
    <xf numFmtId="38" fontId="49" fillId="7" borderId="41" xfId="60" applyNumberFormat="1" applyFont="1" applyFill="1" applyBorder="1" applyAlignment="1" applyProtection="1">
      <alignment horizontal="left" vertical="center"/>
    </xf>
    <xf numFmtId="38" fontId="49" fillId="7" borderId="39" xfId="60" applyNumberFormat="1" applyFont="1" applyFill="1" applyBorder="1" applyAlignment="1" applyProtection="1">
      <alignment horizontal="left" vertical="center"/>
    </xf>
    <xf numFmtId="38" fontId="49" fillId="7" borderId="22" xfId="60" applyNumberFormat="1" applyFont="1" applyFill="1" applyBorder="1" applyAlignment="1" applyProtection="1">
      <alignment horizontal="center"/>
    </xf>
    <xf numFmtId="43" fontId="49" fillId="0" borderId="22" xfId="61" applyNumberFormat="1" applyFont="1" applyBorder="1" applyAlignment="1">
      <alignment horizontal="center" vertical="center"/>
    </xf>
    <xf numFmtId="49" fontId="49" fillId="7" borderId="22" xfId="60" applyNumberFormat="1" applyFont="1" applyFill="1" applyBorder="1" applyAlignment="1" applyProtection="1">
      <alignment horizontal="center"/>
    </xf>
    <xf numFmtId="38" fontId="64" fillId="7" borderId="41" xfId="60" applyNumberFormat="1" applyFont="1" applyFill="1" applyBorder="1" applyAlignment="1" applyProtection="1">
      <alignment horizontal="left" vertical="center"/>
    </xf>
    <xf numFmtId="38" fontId="64" fillId="7" borderId="39" xfId="60" applyNumberFormat="1" applyFont="1" applyFill="1" applyBorder="1" applyAlignment="1" applyProtection="1">
      <alignment horizontal="left" vertical="center"/>
    </xf>
    <xf numFmtId="38" fontId="64" fillId="7" borderId="22" xfId="60" applyNumberFormat="1" applyFont="1" applyFill="1" applyBorder="1" applyAlignment="1" applyProtection="1">
      <alignment horizontal="center"/>
    </xf>
    <xf numFmtId="43" fontId="64" fillId="0" borderId="22" xfId="61" applyNumberFormat="1" applyFont="1" applyBorder="1" applyAlignment="1">
      <alignment horizontal="center" vertical="center"/>
    </xf>
    <xf numFmtId="49" fontId="64" fillId="7" borderId="22" xfId="60" applyNumberFormat="1" applyFont="1" applyFill="1" applyBorder="1" applyAlignment="1" applyProtection="1">
      <alignment horizontal="center"/>
    </xf>
    <xf numFmtId="38" fontId="49" fillId="0" borderId="32" xfId="60" applyNumberFormat="1" applyFont="1" applyFill="1" applyBorder="1" applyAlignment="1" applyProtection="1">
      <alignment horizontal="center"/>
    </xf>
    <xf numFmtId="43" fontId="64" fillId="0" borderId="32" xfId="60" applyNumberFormat="1" applyFont="1" applyFill="1" applyBorder="1" applyAlignment="1">
      <alignment horizontal="right" vertical="center"/>
    </xf>
    <xf numFmtId="40" fontId="64" fillId="7" borderId="32" xfId="60" applyNumberFormat="1" applyFont="1" applyFill="1" applyBorder="1" applyAlignment="1" applyProtection="1">
      <alignment horizontal="right" vertical="center"/>
    </xf>
    <xf numFmtId="40" fontId="68" fillId="0" borderId="32" xfId="60" applyFont="1" applyFill="1" applyBorder="1" applyAlignment="1">
      <alignment horizontal="right" vertical="center"/>
    </xf>
    <xf numFmtId="49" fontId="64" fillId="7" borderId="32" xfId="60" applyNumberFormat="1" applyFont="1" applyFill="1" applyBorder="1" applyAlignment="1" applyProtection="1">
      <alignment horizontal="center"/>
    </xf>
    <xf numFmtId="40" fontId="70" fillId="7" borderId="32" xfId="60" applyNumberFormat="1" applyFont="1" applyFill="1" applyBorder="1" applyAlignment="1" applyProtection="1"/>
    <xf numFmtId="38" fontId="56" fillId="0" borderId="0" xfId="0" applyNumberFormat="1" applyFont="1"/>
    <xf numFmtId="38" fontId="50" fillId="0" borderId="0" xfId="0" applyNumberFormat="1" applyFont="1" applyFill="1"/>
    <xf numFmtId="1" fontId="50" fillId="0" borderId="0" xfId="0" applyNumberFormat="1" applyFont="1" applyFill="1"/>
    <xf numFmtId="38" fontId="73" fillId="0" borderId="0" xfId="60" applyNumberFormat="1" applyFont="1" applyFill="1"/>
    <xf numFmtId="0" fontId="73" fillId="0" borderId="0" xfId="0" applyFont="1" applyFill="1"/>
    <xf numFmtId="0" fontId="74" fillId="0" borderId="0" xfId="0" applyFont="1" applyFill="1"/>
    <xf numFmtId="0" fontId="75" fillId="0" borderId="0" xfId="0" applyFont="1" applyFill="1"/>
    <xf numFmtId="0" fontId="76" fillId="0" borderId="0" xfId="0" applyFont="1" applyFill="1"/>
    <xf numFmtId="209" fontId="73" fillId="0" borderId="0" xfId="0" applyNumberFormat="1" applyFont="1" applyFill="1"/>
    <xf numFmtId="209" fontId="52" fillId="0" borderId="0" xfId="0" applyNumberFormat="1" applyFont="1" applyFill="1"/>
    <xf numFmtId="209" fontId="74" fillId="0" borderId="0" xfId="0" applyNumberFormat="1" applyFont="1" applyFill="1"/>
    <xf numFmtId="209" fontId="75" fillId="0" borderId="0" xfId="0" applyNumberFormat="1" applyFont="1" applyFill="1"/>
    <xf numFmtId="209" fontId="76" fillId="0" borderId="0" xfId="0" applyNumberFormat="1" applyFont="1" applyFill="1"/>
    <xf numFmtId="0" fontId="65" fillId="0" borderId="0" xfId="43" applyFont="1" applyBorder="1" applyAlignment="1">
      <alignment horizontal="left" vertical="center"/>
    </xf>
    <xf numFmtId="0" fontId="65" fillId="0" borderId="0" xfId="43" applyFont="1" applyBorder="1" applyAlignment="1">
      <alignment horizontal="center" vertical="center"/>
    </xf>
    <xf numFmtId="0" fontId="72" fillId="0" borderId="0" xfId="43" applyFont="1" applyBorder="1" applyAlignment="1">
      <alignment horizontal="left" vertical="center"/>
    </xf>
    <xf numFmtId="0" fontId="65" fillId="0" borderId="0" xfId="43" applyFont="1" applyAlignment="1">
      <alignment horizontal="left" vertical="center"/>
    </xf>
    <xf numFmtId="0" fontId="54" fillId="0" borderId="3" xfId="0" applyFont="1" applyFill="1" applyBorder="1" applyAlignment="1" applyProtection="1">
      <alignment horizontal="center" vertical="center"/>
      <protection locked="0"/>
    </xf>
    <xf numFmtId="0" fontId="64" fillId="0" borderId="0" xfId="43" applyFont="1" applyBorder="1" applyAlignment="1">
      <alignment horizontal="left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38" fontId="64" fillId="7" borderId="35" xfId="60" applyNumberFormat="1" applyFont="1" applyFill="1" applyBorder="1" applyAlignment="1" applyProtection="1">
      <alignment horizontal="left" vertical="center"/>
    </xf>
    <xf numFmtId="38" fontId="64" fillId="7" borderId="38" xfId="60" applyNumberFormat="1" applyFont="1" applyFill="1" applyBorder="1" applyAlignment="1" applyProtection="1">
      <alignment horizontal="left" vertical="center"/>
    </xf>
    <xf numFmtId="38" fontId="70" fillId="7" borderId="35" xfId="60" applyNumberFormat="1" applyFont="1" applyFill="1" applyBorder="1" applyAlignment="1" applyProtection="1">
      <alignment horizontal="left" vertical="center"/>
    </xf>
    <xf numFmtId="38" fontId="70" fillId="7" borderId="35" xfId="60" applyNumberFormat="1" applyFont="1" applyFill="1" applyBorder="1" applyAlignment="1" applyProtection="1">
      <alignment horizontal="left"/>
    </xf>
    <xf numFmtId="38" fontId="70" fillId="7" borderId="38" xfId="60" applyNumberFormat="1" applyFont="1" applyFill="1" applyBorder="1" applyAlignment="1" applyProtection="1">
      <alignment horizontal="left"/>
    </xf>
    <xf numFmtId="38" fontId="68" fillId="7" borderId="38" xfId="60" applyNumberFormat="1" applyFont="1" applyFill="1" applyBorder="1" applyAlignment="1" applyProtection="1">
      <alignment horizontal="left" vertical="center"/>
    </xf>
    <xf numFmtId="0" fontId="50" fillId="0" borderId="24" xfId="0" applyFont="1" applyFill="1" applyBorder="1" applyAlignment="1">
      <alignment horizontal="center"/>
    </xf>
    <xf numFmtId="0" fontId="65" fillId="0" borderId="0" xfId="43" applyFont="1" applyBorder="1" applyAlignment="1">
      <alignment horizontal="left" vertical="center"/>
    </xf>
    <xf numFmtId="0" fontId="72" fillId="0" borderId="0" xfId="43" applyFont="1" applyBorder="1" applyAlignment="1">
      <alignment horizontal="left" vertical="center"/>
    </xf>
    <xf numFmtId="0" fontId="65" fillId="0" borderId="0" xfId="43" applyFont="1" applyBorder="1" applyAlignment="1">
      <alignment horizontal="center" vertical="center"/>
    </xf>
    <xf numFmtId="0" fontId="49" fillId="0" borderId="0" xfId="43" applyFont="1" applyAlignment="1">
      <alignment horizontal="center" vertical="center"/>
    </xf>
    <xf numFmtId="0" fontId="50" fillId="0" borderId="11" xfId="66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vertical="center"/>
    </xf>
    <xf numFmtId="0" fontId="50" fillId="0" borderId="31" xfId="66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0" fillId="0" borderId="24" xfId="66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/>
    </xf>
    <xf numFmtId="0" fontId="52" fillId="0" borderId="24" xfId="43" applyFont="1" applyBorder="1" applyAlignment="1">
      <alignment horizontal="left" vertical="center" wrapText="1"/>
    </xf>
    <xf numFmtId="0" fontId="52" fillId="0" borderId="2" xfId="43" applyFont="1" applyBorder="1" applyAlignment="1">
      <alignment horizontal="left" vertical="center" wrapText="1"/>
    </xf>
    <xf numFmtId="0" fontId="52" fillId="0" borderId="17" xfId="43" applyFont="1" applyBorder="1" applyAlignment="1">
      <alignment horizontal="left" vertical="center" wrapText="1"/>
    </xf>
    <xf numFmtId="0" fontId="52" fillId="0" borderId="43" xfId="43" applyFont="1" applyBorder="1" applyAlignment="1">
      <alignment horizontal="left" vertical="center"/>
    </xf>
    <xf numFmtId="0" fontId="52" fillId="0" borderId="42" xfId="43" applyFont="1" applyBorder="1" applyAlignment="1">
      <alignment horizontal="left" vertical="center"/>
    </xf>
    <xf numFmtId="0" fontId="52" fillId="0" borderId="44" xfId="43" applyFont="1" applyBorder="1" applyAlignment="1">
      <alignment horizontal="left" vertical="center"/>
    </xf>
    <xf numFmtId="0" fontId="52" fillId="0" borderId="35" xfId="43" applyFont="1" applyBorder="1" applyAlignment="1">
      <alignment horizontal="left" vertical="center"/>
    </xf>
    <xf numFmtId="0" fontId="52" fillId="0" borderId="40" xfId="43" applyFont="1" applyBorder="1" applyAlignment="1">
      <alignment horizontal="left" vertical="center"/>
    </xf>
    <xf numFmtId="0" fontId="52" fillId="0" borderId="38" xfId="43" applyFont="1" applyBorder="1" applyAlignment="1">
      <alignment horizontal="left" vertical="center"/>
    </xf>
    <xf numFmtId="0" fontId="52" fillId="0" borderId="45" xfId="43" applyFont="1" applyFill="1" applyBorder="1" applyAlignment="1">
      <alignment horizontal="right" vertical="center"/>
    </xf>
    <xf numFmtId="0" fontId="52" fillId="0" borderId="26" xfId="43" applyFont="1" applyFill="1" applyBorder="1" applyAlignment="1">
      <alignment horizontal="right" vertical="center"/>
    </xf>
    <xf numFmtId="0" fontId="52" fillId="0" borderId="46" xfId="43" applyFont="1" applyFill="1" applyBorder="1" applyAlignment="1">
      <alignment horizontal="right" vertical="center"/>
    </xf>
    <xf numFmtId="0" fontId="52" fillId="0" borderId="24" xfId="43" applyFont="1" applyFill="1" applyBorder="1" applyAlignment="1">
      <alignment horizontal="center" vertical="center"/>
    </xf>
    <xf numFmtId="0" fontId="52" fillId="0" borderId="2" xfId="43" applyFont="1" applyFill="1" applyBorder="1" applyAlignment="1">
      <alignment horizontal="center" vertical="center"/>
    </xf>
    <xf numFmtId="0" fontId="52" fillId="0" borderId="17" xfId="43" applyFont="1" applyFill="1" applyBorder="1" applyAlignment="1">
      <alignment horizontal="center" vertical="center"/>
    </xf>
    <xf numFmtId="190" fontId="52" fillId="0" borderId="43" xfId="62" applyNumberFormat="1" applyFont="1" applyBorder="1" applyAlignment="1">
      <alignment horizontal="left" vertical="center"/>
    </xf>
    <xf numFmtId="190" fontId="52" fillId="0" borderId="42" xfId="62" applyNumberFormat="1" applyFont="1" applyBorder="1" applyAlignment="1">
      <alignment horizontal="left" vertical="center"/>
    </xf>
    <xf numFmtId="190" fontId="52" fillId="0" borderId="44" xfId="62" applyNumberFormat="1" applyFont="1" applyBorder="1" applyAlignment="1">
      <alignment horizontal="left" vertical="center"/>
    </xf>
    <xf numFmtId="3" fontId="52" fillId="0" borderId="35" xfId="0" applyNumberFormat="1" applyFont="1" applyFill="1" applyBorder="1" applyAlignment="1">
      <alignment horizontal="left"/>
    </xf>
    <xf numFmtId="3" fontId="52" fillId="0" borderId="40" xfId="0" applyNumberFormat="1" applyFont="1" applyFill="1" applyBorder="1" applyAlignment="1">
      <alignment horizontal="left"/>
    </xf>
    <xf numFmtId="3" fontId="52" fillId="0" borderId="38" xfId="0" applyNumberFormat="1" applyFont="1" applyFill="1" applyBorder="1" applyAlignment="1">
      <alignment horizontal="left"/>
    </xf>
    <xf numFmtId="0" fontId="52" fillId="0" borderId="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38" fontId="60" fillId="0" borderId="19" xfId="60" applyNumberFormat="1" applyFont="1" applyFill="1" applyBorder="1" applyAlignment="1">
      <alignment horizontal="center"/>
    </xf>
    <xf numFmtId="38" fontId="60" fillId="0" borderId="20" xfId="60" applyNumberFormat="1" applyFont="1" applyFill="1" applyBorder="1" applyAlignment="1">
      <alignment horizontal="center"/>
    </xf>
    <xf numFmtId="38" fontId="60" fillId="0" borderId="21" xfId="60" applyNumberFormat="1" applyFont="1" applyFill="1" applyBorder="1" applyAlignment="1">
      <alignment horizontal="center"/>
    </xf>
    <xf numFmtId="0" fontId="65" fillId="0" borderId="0" xfId="43" applyFont="1" applyBorder="1" applyAlignment="1">
      <alignment horizontal="center" vertical="center" wrapText="1"/>
    </xf>
    <xf numFmtId="0" fontId="65" fillId="0" borderId="0" xfId="43" applyFont="1" applyAlignment="1">
      <alignment horizontal="left" vertical="center"/>
    </xf>
    <xf numFmtId="0" fontId="52" fillId="0" borderId="2" xfId="43" applyFont="1" applyBorder="1" applyAlignment="1">
      <alignment horizontal="center" vertical="center"/>
    </xf>
    <xf numFmtId="0" fontId="52" fillId="0" borderId="20" xfId="43" applyFont="1" applyBorder="1" applyAlignment="1">
      <alignment horizontal="center" vertical="center"/>
    </xf>
    <xf numFmtId="0" fontId="52" fillId="0" borderId="24" xfId="43" applyFont="1" applyBorder="1" applyAlignment="1">
      <alignment horizontal="center" vertical="center"/>
    </xf>
    <xf numFmtId="0" fontId="52" fillId="0" borderId="17" xfId="43" applyFont="1" applyBorder="1" applyAlignment="1">
      <alignment horizontal="center" vertical="center"/>
    </xf>
    <xf numFmtId="0" fontId="55" fillId="0" borderId="24" xfId="43" applyFont="1" applyBorder="1" applyAlignment="1">
      <alignment horizontal="center" vertical="center"/>
    </xf>
    <xf numFmtId="0" fontId="55" fillId="0" borderId="2" xfId="43" applyFont="1" applyBorder="1" applyAlignment="1">
      <alignment horizontal="center" vertical="center"/>
    </xf>
    <xf numFmtId="0" fontId="55" fillId="0" borderId="17" xfId="43" applyFont="1" applyBorder="1" applyAlignment="1">
      <alignment horizontal="center" vertical="center"/>
    </xf>
    <xf numFmtId="0" fontId="52" fillId="0" borderId="24" xfId="43" applyFont="1" applyBorder="1" applyAlignment="1">
      <alignment horizontal="left" vertical="center"/>
    </xf>
    <xf numFmtId="0" fontId="52" fillId="0" borderId="2" xfId="43" applyFont="1" applyBorder="1" applyAlignment="1">
      <alignment horizontal="left" vertical="center"/>
    </xf>
    <xf numFmtId="0" fontId="52" fillId="0" borderId="19" xfId="43" applyFont="1" applyBorder="1" applyAlignment="1">
      <alignment horizontal="left" vertical="center"/>
    </xf>
    <xf numFmtId="0" fontId="52" fillId="0" borderId="20" xfId="43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2" xfId="0" applyFont="1" applyBorder="1" applyAlignment="1">
      <alignment horizontal="left" vertical="center" wrapText="1"/>
    </xf>
    <xf numFmtId="0" fontId="50" fillId="0" borderId="11" xfId="43" applyFont="1" applyBorder="1" applyAlignment="1">
      <alignment horizontal="center" vertical="center"/>
    </xf>
    <xf numFmtId="0" fontId="50" fillId="0" borderId="15" xfId="43" applyFont="1" applyBorder="1" applyAlignment="1">
      <alignment horizontal="center" vertical="center"/>
    </xf>
    <xf numFmtId="0" fontId="50" fillId="0" borderId="31" xfId="43" applyFont="1" applyBorder="1" applyAlignment="1">
      <alignment horizontal="center" vertical="center"/>
    </xf>
    <xf numFmtId="0" fontId="50" fillId="0" borderId="28" xfId="43" applyFont="1" applyBorder="1" applyAlignment="1">
      <alignment horizontal="center" vertical="center"/>
    </xf>
    <xf numFmtId="0" fontId="50" fillId="0" borderId="19" xfId="43" applyFont="1" applyBorder="1" applyAlignment="1">
      <alignment horizontal="center" vertical="center"/>
    </xf>
    <xf numFmtId="0" fontId="50" fillId="0" borderId="21" xfId="43" applyFont="1" applyBorder="1" applyAlignment="1">
      <alignment horizontal="center" vertical="center"/>
    </xf>
    <xf numFmtId="0" fontId="50" fillId="0" borderId="3" xfId="43" applyFont="1" applyBorder="1" applyAlignment="1">
      <alignment horizontal="center" vertical="center"/>
    </xf>
    <xf numFmtId="38" fontId="52" fillId="0" borderId="24" xfId="60" applyNumberFormat="1" applyFont="1" applyBorder="1" applyAlignment="1">
      <alignment horizontal="center" vertical="center"/>
    </xf>
    <xf numFmtId="38" fontId="52" fillId="0" borderId="17" xfId="60" applyNumberFormat="1" applyFont="1" applyBorder="1" applyAlignment="1">
      <alignment horizontal="center" vertical="center"/>
    </xf>
    <xf numFmtId="40" fontId="52" fillId="0" borderId="24" xfId="43" applyNumberFormat="1" applyFont="1" applyBorder="1" applyAlignment="1">
      <alignment horizontal="center" vertical="center"/>
    </xf>
    <xf numFmtId="40" fontId="52" fillId="0" borderId="24" xfId="60" applyFont="1" applyBorder="1" applyAlignment="1">
      <alignment horizontal="center" vertical="center"/>
    </xf>
    <xf numFmtId="40" fontId="52" fillId="0" borderId="17" xfId="60" applyFont="1" applyBorder="1" applyAlignment="1">
      <alignment horizontal="center" vertical="center"/>
    </xf>
    <xf numFmtId="40" fontId="52" fillId="0" borderId="24" xfId="60" applyNumberFormat="1" applyFont="1" applyBorder="1" applyAlignment="1">
      <alignment horizontal="center" vertical="center"/>
    </xf>
    <xf numFmtId="40" fontId="52" fillId="0" borderId="17" xfId="60" applyNumberFormat="1" applyFont="1" applyBorder="1" applyAlignment="1">
      <alignment horizontal="center" vertical="center"/>
    </xf>
    <xf numFmtId="0" fontId="64" fillId="0" borderId="0" xfId="43" applyFont="1" applyBorder="1" applyAlignment="1">
      <alignment horizontal="left" vertical="center"/>
    </xf>
    <xf numFmtId="0" fontId="64" fillId="0" borderId="0" xfId="43" applyFont="1" applyBorder="1" applyAlignment="1">
      <alignment horizontal="center" vertical="center"/>
    </xf>
    <xf numFmtId="0" fontId="53" fillId="0" borderId="35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right"/>
    </xf>
    <xf numFmtId="0" fontId="53" fillId="0" borderId="2" xfId="0" applyFont="1" applyBorder="1" applyAlignment="1">
      <alignment horizontal="left" vertical="center"/>
    </xf>
    <xf numFmtId="2" fontId="64" fillId="0" borderId="0" xfId="44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3" xfId="0" applyFont="1" applyFill="1" applyBorder="1" applyAlignment="1" applyProtection="1">
      <alignment horizontal="center" vertical="center"/>
      <protection locked="0"/>
    </xf>
    <xf numFmtId="0" fontId="51" fillId="0" borderId="43" xfId="0" applyFont="1" applyFill="1" applyBorder="1" applyAlignment="1">
      <alignment horizontal="left"/>
    </xf>
    <xf numFmtId="0" fontId="51" fillId="0" borderId="42" xfId="0" applyFont="1" applyFill="1" applyBorder="1" applyAlignment="1">
      <alignment horizontal="left"/>
    </xf>
    <xf numFmtId="0" fontId="51" fillId="0" borderId="44" xfId="0" applyFont="1" applyFill="1" applyBorder="1" applyAlignment="1">
      <alignment horizontal="left"/>
    </xf>
    <xf numFmtId="0" fontId="54" fillId="0" borderId="35" xfId="0" applyFont="1" applyFill="1" applyBorder="1" applyAlignment="1">
      <alignment horizontal="left" vertical="center"/>
    </xf>
    <xf numFmtId="0" fontId="54" fillId="0" borderId="40" xfId="0" applyFont="1" applyFill="1" applyBorder="1" applyAlignment="1">
      <alignment horizontal="left" vertical="center"/>
    </xf>
    <xf numFmtId="0" fontId="54" fillId="0" borderId="38" xfId="0" applyFont="1" applyFill="1" applyBorder="1" applyAlignment="1">
      <alignment horizontal="left" vertical="center"/>
    </xf>
    <xf numFmtId="0" fontId="53" fillId="0" borderId="45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2" fillId="0" borderId="43" xfId="0" applyFont="1" applyFill="1" applyBorder="1" applyAlignment="1">
      <alignment horizontal="left" vertical="center"/>
    </xf>
    <xf numFmtId="0" fontId="52" fillId="0" borderId="42" xfId="0" applyFont="1" applyFill="1" applyBorder="1" applyAlignment="1">
      <alignment horizontal="left" vertical="center"/>
    </xf>
    <xf numFmtId="0" fontId="53" fillId="0" borderId="2" xfId="0" applyFont="1" applyFill="1" applyBorder="1" applyAlignment="1">
      <alignment horizontal="right"/>
    </xf>
    <xf numFmtId="0" fontId="9" fillId="0" borderId="35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43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38" fontId="64" fillId="7" borderId="35" xfId="60" applyNumberFormat="1" applyFont="1" applyFill="1" applyBorder="1" applyAlignment="1" applyProtection="1">
      <alignment horizontal="left" vertical="center" wrapText="1"/>
    </xf>
    <xf numFmtId="38" fontId="64" fillId="7" borderId="38" xfId="60" applyNumberFormat="1" applyFont="1" applyFill="1" applyBorder="1" applyAlignment="1" applyProtection="1">
      <alignment horizontal="left" vertical="center" wrapText="1"/>
    </xf>
    <xf numFmtId="38" fontId="68" fillId="7" borderId="35" xfId="60" applyNumberFormat="1" applyFont="1" applyFill="1" applyBorder="1" applyAlignment="1" applyProtection="1">
      <alignment horizontal="left" vertical="center"/>
    </xf>
    <xf numFmtId="38" fontId="68" fillId="7" borderId="38" xfId="60" applyNumberFormat="1" applyFont="1" applyFill="1" applyBorder="1" applyAlignment="1" applyProtection="1">
      <alignment horizontal="left" vertical="center"/>
    </xf>
    <xf numFmtId="3" fontId="49" fillId="0" borderId="35" xfId="0" applyNumberFormat="1" applyFont="1" applyFill="1" applyBorder="1" applyAlignment="1">
      <alignment horizontal="left" vertical="center"/>
    </xf>
    <xf numFmtId="3" fontId="49" fillId="0" borderId="38" xfId="0" applyNumberFormat="1" applyFont="1" applyFill="1" applyBorder="1" applyAlignment="1">
      <alignment horizontal="left" vertical="center"/>
    </xf>
    <xf numFmtId="3" fontId="68" fillId="0" borderId="35" xfId="0" applyNumberFormat="1" applyFont="1" applyFill="1" applyBorder="1" applyAlignment="1">
      <alignment horizontal="left" vertical="center"/>
    </xf>
    <xf numFmtId="3" fontId="68" fillId="0" borderId="38" xfId="0" applyNumberFormat="1" applyFont="1" applyFill="1" applyBorder="1" applyAlignment="1">
      <alignment horizontal="left" vertical="center"/>
    </xf>
    <xf numFmtId="3" fontId="49" fillId="0" borderId="41" xfId="0" applyNumberFormat="1" applyFont="1" applyFill="1" applyBorder="1" applyAlignment="1">
      <alignment horizontal="left" vertical="center"/>
    </xf>
    <xf numFmtId="3" fontId="49" fillId="0" borderId="39" xfId="0" applyNumberFormat="1" applyFont="1" applyFill="1" applyBorder="1" applyAlignment="1">
      <alignment horizontal="left" vertical="center"/>
    </xf>
    <xf numFmtId="38" fontId="68" fillId="7" borderId="35" xfId="60" applyNumberFormat="1" applyFont="1" applyFill="1" applyBorder="1" applyAlignment="1" applyProtection="1">
      <alignment horizontal="center" vertical="center"/>
    </xf>
    <xf numFmtId="38" fontId="68" fillId="7" borderId="38" xfId="60" applyNumberFormat="1" applyFont="1" applyFill="1" applyBorder="1" applyAlignment="1" applyProtection="1">
      <alignment horizontal="center" vertical="center"/>
    </xf>
    <xf numFmtId="0" fontId="68" fillId="0" borderId="35" xfId="0" applyFont="1" applyFill="1" applyBorder="1" applyAlignment="1">
      <alignment horizontal="left" vertical="center"/>
    </xf>
    <xf numFmtId="0" fontId="68" fillId="0" borderId="38" xfId="0" applyFont="1" applyFill="1" applyBorder="1" applyAlignment="1">
      <alignment horizontal="left" vertical="center"/>
    </xf>
    <xf numFmtId="38" fontId="68" fillId="0" borderId="35" xfId="60" applyNumberFormat="1" applyFont="1" applyFill="1" applyBorder="1" applyAlignment="1" applyProtection="1">
      <alignment horizontal="left"/>
    </xf>
    <xf numFmtId="38" fontId="68" fillId="0" borderId="38" xfId="60" applyNumberFormat="1" applyFont="1" applyFill="1" applyBorder="1" applyAlignment="1" applyProtection="1">
      <alignment horizontal="left"/>
    </xf>
    <xf numFmtId="38" fontId="68" fillId="7" borderId="35" xfId="60" applyNumberFormat="1" applyFont="1" applyFill="1" applyBorder="1" applyAlignment="1" applyProtection="1">
      <alignment horizontal="left"/>
    </xf>
    <xf numFmtId="38" fontId="68" fillId="7" borderId="38" xfId="60" applyNumberFormat="1" applyFont="1" applyFill="1" applyBorder="1" applyAlignment="1" applyProtection="1">
      <alignment horizontal="left"/>
    </xf>
    <xf numFmtId="38" fontId="70" fillId="7" borderId="35" xfId="60" applyNumberFormat="1" applyFont="1" applyFill="1" applyBorder="1" applyAlignment="1" applyProtection="1">
      <alignment horizontal="left"/>
    </xf>
    <xf numFmtId="38" fontId="70" fillId="7" borderId="38" xfId="60" applyNumberFormat="1" applyFont="1" applyFill="1" applyBorder="1" applyAlignment="1" applyProtection="1">
      <alignment horizontal="left"/>
    </xf>
    <xf numFmtId="38" fontId="68" fillId="0" borderId="35" xfId="60" applyNumberFormat="1" applyFont="1" applyFill="1" applyBorder="1" applyAlignment="1" applyProtection="1">
      <alignment horizontal="left" vertical="center"/>
    </xf>
    <xf numFmtId="38" fontId="68" fillId="0" borderId="38" xfId="60" applyNumberFormat="1" applyFont="1" applyFill="1" applyBorder="1" applyAlignment="1" applyProtection="1">
      <alignment horizontal="left" vertical="center"/>
    </xf>
    <xf numFmtId="3" fontId="64" fillId="0" borderId="35" xfId="0" applyNumberFormat="1" applyFont="1" applyFill="1" applyBorder="1" applyAlignment="1">
      <alignment horizontal="left" vertical="center"/>
    </xf>
    <xf numFmtId="3" fontId="64" fillId="0" borderId="38" xfId="0" applyNumberFormat="1" applyFont="1" applyFill="1" applyBorder="1" applyAlignment="1">
      <alignment horizontal="left" vertical="center"/>
    </xf>
    <xf numFmtId="0" fontId="64" fillId="0" borderId="37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left" vertical="center"/>
    </xf>
    <xf numFmtId="38" fontId="49" fillId="7" borderId="35" xfId="60" applyNumberFormat="1" applyFont="1" applyFill="1" applyBorder="1" applyAlignment="1" applyProtection="1">
      <alignment horizontal="center" vertical="center" wrapText="1"/>
    </xf>
    <xf numFmtId="38" fontId="49" fillId="7" borderId="38" xfId="60" applyNumberFormat="1" applyFont="1" applyFill="1" applyBorder="1" applyAlignment="1" applyProtection="1">
      <alignment horizontal="center" vertical="center" wrapText="1"/>
    </xf>
    <xf numFmtId="38" fontId="49" fillId="7" borderId="35" xfId="60" applyNumberFormat="1" applyFont="1" applyFill="1" applyBorder="1" applyAlignment="1" applyProtection="1">
      <alignment horizontal="left" vertical="center"/>
    </xf>
    <xf numFmtId="38" fontId="49" fillId="7" borderId="38" xfId="60" applyNumberFormat="1" applyFont="1" applyFill="1" applyBorder="1" applyAlignment="1" applyProtection="1">
      <alignment horizontal="left" vertical="center"/>
    </xf>
    <xf numFmtId="0" fontId="70" fillId="0" borderId="35" xfId="0" applyFont="1" applyFill="1" applyBorder="1" applyAlignment="1">
      <alignment horizontal="left" vertical="center"/>
    </xf>
    <xf numFmtId="0" fontId="70" fillId="0" borderId="38" xfId="0" applyFont="1" applyFill="1" applyBorder="1" applyAlignment="1">
      <alignment horizontal="left" vertical="center"/>
    </xf>
    <xf numFmtId="38" fontId="64" fillId="7" borderId="35" xfId="60" applyNumberFormat="1" applyFont="1" applyFill="1" applyBorder="1" applyAlignment="1" applyProtection="1">
      <alignment horizontal="left" vertical="center"/>
    </xf>
    <xf numFmtId="38" fontId="64" fillId="7" borderId="38" xfId="60" applyNumberFormat="1" applyFont="1" applyFill="1" applyBorder="1" applyAlignment="1" applyProtection="1">
      <alignment horizontal="left" vertical="center"/>
    </xf>
    <xf numFmtId="38" fontId="70" fillId="7" borderId="35" xfId="60" applyNumberFormat="1" applyFont="1" applyFill="1" applyBorder="1" applyAlignment="1" applyProtection="1">
      <alignment horizontal="left" vertical="center" wrapText="1"/>
    </xf>
    <xf numFmtId="38" fontId="70" fillId="7" borderId="38" xfId="60" applyNumberFormat="1" applyFont="1" applyFill="1" applyBorder="1" applyAlignment="1" applyProtection="1">
      <alignment horizontal="left" vertical="center"/>
    </xf>
    <xf numFmtId="38" fontId="70" fillId="7" borderId="35" xfId="60" applyNumberFormat="1" applyFont="1" applyFill="1" applyBorder="1" applyAlignment="1" applyProtection="1">
      <alignment horizontal="center"/>
    </xf>
    <xf numFmtId="38" fontId="70" fillId="7" borderId="38" xfId="60" applyNumberFormat="1" applyFont="1" applyFill="1" applyBorder="1" applyAlignment="1" applyProtection="1">
      <alignment horizontal="center"/>
    </xf>
    <xf numFmtId="3" fontId="68" fillId="0" borderId="35" xfId="0" applyNumberFormat="1" applyFont="1" applyFill="1" applyBorder="1" applyAlignment="1">
      <alignment horizontal="center" vertical="center"/>
    </xf>
    <xf numFmtId="3" fontId="68" fillId="0" borderId="38" xfId="0" applyNumberFormat="1" applyFont="1" applyFill="1" applyBorder="1" applyAlignment="1">
      <alignment horizontal="center" vertical="center"/>
    </xf>
    <xf numFmtId="38" fontId="68" fillId="7" borderId="35" xfId="60" applyNumberFormat="1" applyFont="1" applyFill="1" applyBorder="1" applyAlignment="1" applyProtection="1">
      <alignment horizontal="center"/>
    </xf>
    <xf numFmtId="38" fontId="68" fillId="7" borderId="38" xfId="60" applyNumberFormat="1" applyFont="1" applyFill="1" applyBorder="1" applyAlignment="1" applyProtection="1">
      <alignment horizontal="center"/>
    </xf>
    <xf numFmtId="0" fontId="68" fillId="0" borderId="35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/>
    </xf>
    <xf numFmtId="3" fontId="69" fillId="0" borderId="43" xfId="0" applyNumberFormat="1" applyFont="1" applyFill="1" applyBorder="1" applyAlignment="1">
      <alignment horizontal="left" vertical="center"/>
    </xf>
    <xf numFmtId="3" fontId="69" fillId="0" borderId="44" xfId="0" applyNumberFormat="1" applyFont="1" applyFill="1" applyBorder="1" applyAlignment="1">
      <alignment horizontal="left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49" fontId="68" fillId="0" borderId="34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66" fillId="0" borderId="3" xfId="0" applyFont="1" applyBorder="1" applyAlignment="1">
      <alignment horizontal="left" vertical="center"/>
    </xf>
    <xf numFmtId="0" fontId="66" fillId="0" borderId="48" xfId="0" applyFont="1" applyBorder="1" applyAlignment="1">
      <alignment horizontal="right" vertical="center"/>
    </xf>
    <xf numFmtId="0" fontId="66" fillId="0" borderId="47" xfId="0" applyFont="1" applyBorder="1" applyAlignment="1">
      <alignment horizontal="right" vertical="center"/>
    </xf>
    <xf numFmtId="0" fontId="66" fillId="0" borderId="49" xfId="0" applyFont="1" applyBorder="1" applyAlignment="1">
      <alignment horizontal="right" vertical="center"/>
    </xf>
    <xf numFmtId="0" fontId="68" fillId="0" borderId="7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/>
    </xf>
    <xf numFmtId="0" fontId="70" fillId="0" borderId="38" xfId="0" applyFont="1" applyFill="1" applyBorder="1" applyAlignment="1">
      <alignment horizontal="center"/>
    </xf>
    <xf numFmtId="0" fontId="68" fillId="0" borderId="37" xfId="0" applyFont="1" applyFill="1" applyBorder="1" applyAlignment="1">
      <alignment horizontal="left"/>
    </xf>
    <xf numFmtId="0" fontId="68" fillId="0" borderId="36" xfId="0" applyFont="1" applyFill="1" applyBorder="1" applyAlignment="1">
      <alignment horizontal="left"/>
    </xf>
    <xf numFmtId="0" fontId="57" fillId="0" borderId="3" xfId="0" applyFont="1" applyBorder="1" applyAlignment="1">
      <alignment horizontal="center" vertical="center"/>
    </xf>
    <xf numFmtId="38" fontId="49" fillId="0" borderId="35" xfId="60" applyNumberFormat="1" applyFont="1" applyFill="1" applyBorder="1" applyAlignment="1" applyProtection="1">
      <alignment horizontal="left" vertical="center"/>
    </xf>
    <xf numFmtId="38" fontId="49" fillId="0" borderId="38" xfId="60" applyNumberFormat="1" applyFont="1" applyFill="1" applyBorder="1" applyAlignment="1" applyProtection="1">
      <alignment horizontal="left" vertical="center"/>
    </xf>
    <xf numFmtId="38" fontId="57" fillId="7" borderId="35" xfId="60" applyNumberFormat="1" applyFont="1" applyFill="1" applyBorder="1" applyAlignment="1" applyProtection="1">
      <alignment horizontal="left"/>
    </xf>
    <xf numFmtId="38" fontId="57" fillId="7" borderId="38" xfId="60" applyNumberFormat="1" applyFont="1" applyFill="1" applyBorder="1" applyAlignment="1" applyProtection="1">
      <alignment horizontal="left"/>
    </xf>
    <xf numFmtId="0" fontId="66" fillId="0" borderId="24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9" fillId="0" borderId="43" xfId="0" applyFont="1" applyFill="1" applyBorder="1" applyAlignment="1">
      <alignment horizontal="left"/>
    </xf>
    <xf numFmtId="0" fontId="69" fillId="0" borderId="44" xfId="0" applyFont="1" applyFill="1" applyBorder="1" applyAlignment="1">
      <alignment horizontal="left"/>
    </xf>
    <xf numFmtId="0" fontId="70" fillId="0" borderId="37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left"/>
    </xf>
    <xf numFmtId="0" fontId="69" fillId="0" borderId="38" xfId="0" applyFont="1" applyFill="1" applyBorder="1" applyAlignment="1">
      <alignment horizontal="left"/>
    </xf>
    <xf numFmtId="3" fontId="69" fillId="0" borderId="31" xfId="0" applyNumberFormat="1" applyFont="1" applyFill="1" applyBorder="1" applyAlignment="1">
      <alignment horizontal="left" vertical="center"/>
    </xf>
    <xf numFmtId="3" fontId="69" fillId="0" borderId="28" xfId="0" applyNumberFormat="1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left"/>
    </xf>
    <xf numFmtId="0" fontId="68" fillId="0" borderId="44" xfId="0" applyFont="1" applyFill="1" applyBorder="1" applyAlignment="1">
      <alignment horizontal="left"/>
    </xf>
    <xf numFmtId="0" fontId="70" fillId="7" borderId="35" xfId="60" applyNumberFormat="1" applyFont="1" applyFill="1" applyBorder="1" applyAlignment="1" applyProtection="1">
      <alignment horizontal="left" vertical="center"/>
    </xf>
    <xf numFmtId="0" fontId="70" fillId="7" borderId="38" xfId="60" applyNumberFormat="1" applyFont="1" applyFill="1" applyBorder="1" applyAlignment="1" applyProtection="1">
      <alignment horizontal="left" vertical="center"/>
    </xf>
    <xf numFmtId="3" fontId="49" fillId="0" borderId="35" xfId="0" applyNumberFormat="1" applyFont="1" applyFill="1" applyBorder="1" applyAlignment="1">
      <alignment horizontal="center" vertical="center"/>
    </xf>
    <xf numFmtId="3" fontId="49" fillId="0" borderId="38" xfId="0" applyNumberFormat="1" applyFont="1" applyFill="1" applyBorder="1" applyAlignment="1">
      <alignment horizontal="center" vertical="center"/>
    </xf>
    <xf numFmtId="38" fontId="71" fillId="7" borderId="43" xfId="60" applyNumberFormat="1" applyFont="1" applyFill="1" applyBorder="1" applyAlignment="1" applyProtection="1">
      <alignment horizontal="left"/>
    </xf>
    <xf numFmtId="38" fontId="71" fillId="7" borderId="44" xfId="60" applyNumberFormat="1" applyFont="1" applyFill="1" applyBorder="1" applyAlignment="1" applyProtection="1">
      <alignment horizontal="left"/>
    </xf>
    <xf numFmtId="38" fontId="68" fillId="0" borderId="35" xfId="60" applyNumberFormat="1" applyFont="1" applyFill="1" applyBorder="1" applyAlignment="1" applyProtection="1">
      <alignment horizontal="center"/>
    </xf>
    <xf numFmtId="38" fontId="68" fillId="0" borderId="38" xfId="60" applyNumberFormat="1" applyFont="1" applyFill="1" applyBorder="1" applyAlignment="1" applyProtection="1">
      <alignment horizontal="center"/>
    </xf>
    <xf numFmtId="38" fontId="49" fillId="7" borderId="35" xfId="60" applyNumberFormat="1" applyFont="1" applyFill="1" applyBorder="1" applyAlignment="1" applyProtection="1">
      <alignment horizontal="center" vertical="center"/>
    </xf>
    <xf numFmtId="38" fontId="49" fillId="7" borderId="38" xfId="60" applyNumberFormat="1" applyFont="1" applyFill="1" applyBorder="1" applyAlignment="1" applyProtection="1">
      <alignment horizontal="center" vertical="center"/>
    </xf>
    <xf numFmtId="38" fontId="70" fillId="7" borderId="35" xfId="60" applyNumberFormat="1" applyFont="1" applyFill="1" applyBorder="1" applyAlignment="1" applyProtection="1">
      <alignment horizontal="left" vertical="center"/>
    </xf>
    <xf numFmtId="38" fontId="53" fillId="7" borderId="35" xfId="60" applyNumberFormat="1" applyFont="1" applyFill="1" applyBorder="1" applyAlignment="1" applyProtection="1">
      <alignment horizontal="left" vertical="center"/>
    </xf>
    <xf numFmtId="38" fontId="53" fillId="7" borderId="38" xfId="60" applyNumberFormat="1" applyFont="1" applyFill="1" applyBorder="1" applyAlignment="1" applyProtection="1">
      <alignment horizontal="left" vertical="center"/>
    </xf>
    <xf numFmtId="0" fontId="50" fillId="0" borderId="35" xfId="0" applyFont="1" applyFill="1" applyBorder="1" applyAlignment="1">
      <alignment horizontal="left"/>
    </xf>
    <xf numFmtId="0" fontId="50" fillId="0" borderId="38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center" vertical="center"/>
    </xf>
    <xf numFmtId="38" fontId="54" fillId="7" borderId="35" xfId="60" applyNumberFormat="1" applyFont="1" applyFill="1" applyBorder="1" applyAlignment="1" applyProtection="1">
      <alignment horizontal="left"/>
    </xf>
    <xf numFmtId="38" fontId="54" fillId="7" borderId="38" xfId="60" applyNumberFormat="1" applyFont="1" applyFill="1" applyBorder="1" applyAlignment="1" applyProtection="1">
      <alignment horizontal="left"/>
    </xf>
    <xf numFmtId="0" fontId="50" fillId="0" borderId="5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51" xfId="0" quotePrefix="1" applyFont="1" applyFill="1" applyBorder="1" applyAlignment="1" applyProtection="1">
      <alignment horizontal="center" vertical="center"/>
      <protection locked="0"/>
    </xf>
    <xf numFmtId="0" fontId="50" fillId="0" borderId="52" xfId="0" quotePrefix="1" applyFont="1" applyFill="1" applyBorder="1" applyAlignment="1" applyProtection="1">
      <alignment horizontal="center" vertical="center"/>
      <protection locked="0"/>
    </xf>
    <xf numFmtId="0" fontId="50" fillId="0" borderId="51" xfId="0" applyFont="1" applyFill="1" applyBorder="1" applyAlignment="1" applyProtection="1">
      <alignment horizontal="center" vertical="center"/>
      <protection locked="0"/>
    </xf>
    <xf numFmtId="0" fontId="50" fillId="0" borderId="52" xfId="0" applyFont="1" applyFill="1" applyBorder="1" applyAlignment="1" applyProtection="1">
      <alignment horizontal="center" vertical="center"/>
      <protection locked="0"/>
    </xf>
    <xf numFmtId="0" fontId="50" fillId="0" borderId="24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left"/>
    </xf>
    <xf numFmtId="0" fontId="51" fillId="0" borderId="39" xfId="0" applyFont="1" applyFill="1" applyBorder="1" applyAlignment="1">
      <alignment horizontal="left"/>
    </xf>
    <xf numFmtId="0" fontId="50" fillId="0" borderId="35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40" fontId="40" fillId="7" borderId="53" xfId="60" applyFont="1" applyFill="1" applyBorder="1" applyAlignment="1">
      <alignment horizontal="center"/>
    </xf>
    <xf numFmtId="40" fontId="40" fillId="7" borderId="1" xfId="60" applyFont="1" applyFill="1" applyBorder="1" applyAlignment="1">
      <alignment horizontal="center"/>
    </xf>
    <xf numFmtId="0" fontId="29" fillId="7" borderId="53" xfId="69" applyFont="1" applyFill="1" applyBorder="1" applyAlignment="1">
      <alignment horizontal="center"/>
    </xf>
    <xf numFmtId="0" fontId="29" fillId="7" borderId="54" xfId="69" applyFont="1" applyFill="1" applyBorder="1" applyAlignment="1">
      <alignment horizontal="center"/>
    </xf>
    <xf numFmtId="40" fontId="39" fillId="0" borderId="7" xfId="60" applyFont="1" applyBorder="1" applyAlignment="1">
      <alignment horizontal="left"/>
    </xf>
    <xf numFmtId="40" fontId="39" fillId="0" borderId="0" xfId="60" applyFont="1" applyBorder="1" applyAlignment="1">
      <alignment horizontal="left"/>
    </xf>
    <xf numFmtId="40" fontId="4" fillId="0" borderId="0" xfId="60" applyFont="1" applyBorder="1" applyAlignment="1">
      <alignment vertical="center"/>
    </xf>
    <xf numFmtId="40" fontId="12" fillId="0" borderId="7" xfId="60" applyFont="1" applyBorder="1" applyAlignment="1">
      <alignment horizontal="center"/>
    </xf>
    <xf numFmtId="40" fontId="12" fillId="0" borderId="0" xfId="60" applyFont="1" applyBorder="1" applyAlignment="1">
      <alignment horizontal="center"/>
    </xf>
    <xf numFmtId="40" fontId="12" fillId="0" borderId="8" xfId="60" applyFont="1" applyBorder="1" applyAlignment="1">
      <alignment horizontal="center"/>
    </xf>
    <xf numFmtId="0" fontId="53" fillId="0" borderId="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47" xfId="0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/>
    </xf>
    <xf numFmtId="0" fontId="53" fillId="0" borderId="17" xfId="0" applyFont="1" applyBorder="1" applyAlignment="1">
      <alignment horizontal="left" vertical="center" wrapText="1"/>
    </xf>
    <xf numFmtId="0" fontId="53" fillId="0" borderId="49" xfId="0" applyFont="1" applyBorder="1" applyAlignment="1">
      <alignment horizontal="right" vertical="center"/>
    </xf>
  </cellXfs>
  <cellStyles count="76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0,0_x000d__x000a_NA_x000d__x000a_" xfId="73" xr:uid="{00000000-0005-0000-0000-00000D000000}"/>
    <cellStyle name="Calc Currency (0)" xfId="14" xr:uid="{00000000-0005-0000-0000-00000E000000}"/>
    <cellStyle name="Calc Currency (2)" xfId="15" xr:uid="{00000000-0005-0000-0000-00000F000000}"/>
    <cellStyle name="Calc Percent (0)" xfId="16" xr:uid="{00000000-0005-0000-0000-000010000000}"/>
    <cellStyle name="Calc Percent (1)" xfId="17" xr:uid="{00000000-0005-0000-0000-000011000000}"/>
    <cellStyle name="Calc Percent (2)" xfId="18" xr:uid="{00000000-0005-0000-0000-000012000000}"/>
    <cellStyle name="Calc Units (0)" xfId="19" xr:uid="{00000000-0005-0000-0000-000013000000}"/>
    <cellStyle name="Calc Units (1)" xfId="20" xr:uid="{00000000-0005-0000-0000-000014000000}"/>
    <cellStyle name="Calc Units (2)" xfId="21" xr:uid="{00000000-0005-0000-0000-000015000000}"/>
    <cellStyle name="Comma [00]" xfId="22" xr:uid="{00000000-0005-0000-0000-000016000000}"/>
    <cellStyle name="Comma_50-8355เฉพาะปัว" xfId="23" xr:uid="{00000000-0005-0000-0000-000017000000}"/>
    <cellStyle name="Comma_แบบตารางใหม่" xfId="24" xr:uid="{00000000-0005-0000-0000-000018000000}"/>
    <cellStyle name="Currency [00]" xfId="25" xr:uid="{00000000-0005-0000-0000-000019000000}"/>
    <cellStyle name="Date Short" xfId="26" xr:uid="{00000000-0005-0000-0000-00001A000000}"/>
    <cellStyle name="Enter Currency (0)" xfId="27" xr:uid="{00000000-0005-0000-0000-00001B000000}"/>
    <cellStyle name="Enter Currency (2)" xfId="28" xr:uid="{00000000-0005-0000-0000-00001C000000}"/>
    <cellStyle name="Enter Units (0)" xfId="29" xr:uid="{00000000-0005-0000-0000-00001D000000}"/>
    <cellStyle name="Enter Units (1)" xfId="30" xr:uid="{00000000-0005-0000-0000-00001E000000}"/>
    <cellStyle name="Enter Units (2)" xfId="31" xr:uid="{00000000-0005-0000-0000-00001F000000}"/>
    <cellStyle name="Grey" xfId="32" xr:uid="{00000000-0005-0000-0000-000020000000}"/>
    <cellStyle name="Header1" xfId="33" xr:uid="{00000000-0005-0000-0000-000021000000}"/>
    <cellStyle name="Header2" xfId="34" xr:uid="{00000000-0005-0000-0000-000022000000}"/>
    <cellStyle name="Input [yellow]" xfId="35" xr:uid="{00000000-0005-0000-0000-000023000000}"/>
    <cellStyle name="Link Currency (0)" xfId="36" xr:uid="{00000000-0005-0000-0000-000024000000}"/>
    <cellStyle name="Link Currency (2)" xfId="37" xr:uid="{00000000-0005-0000-0000-000025000000}"/>
    <cellStyle name="Link Units (0)" xfId="38" xr:uid="{00000000-0005-0000-0000-000026000000}"/>
    <cellStyle name="Link Units (1)" xfId="39" xr:uid="{00000000-0005-0000-0000-000027000000}"/>
    <cellStyle name="Link Units (2)" xfId="40" xr:uid="{00000000-0005-0000-0000-000028000000}"/>
    <cellStyle name="Normal - Style1" xfId="41" xr:uid="{00000000-0005-0000-0000-000029000000}"/>
    <cellStyle name="Normal 2" xfId="74" xr:uid="{00000000-0005-0000-0000-00002A000000}"/>
    <cellStyle name="Normal_50-10127อุดรธานี" xfId="42" xr:uid="{00000000-0005-0000-0000-00002B000000}"/>
    <cellStyle name="Normal_แบบตารางใหม่" xfId="43" xr:uid="{00000000-0005-0000-0000-00002C000000}"/>
    <cellStyle name="Normal_ใบสรุปราคา (2)" xfId="44" xr:uid="{00000000-0005-0000-0000-00002D000000}"/>
    <cellStyle name="ParaBirimi [0]_RESULTS" xfId="45" xr:uid="{00000000-0005-0000-0000-00002E000000}"/>
    <cellStyle name="ParaBirimi_RESULTS" xfId="46" xr:uid="{00000000-0005-0000-0000-00002F000000}"/>
    <cellStyle name="Percent [0]" xfId="47" xr:uid="{00000000-0005-0000-0000-000030000000}"/>
    <cellStyle name="Percent [00]" xfId="48" xr:uid="{00000000-0005-0000-0000-000031000000}"/>
    <cellStyle name="Percent [2]" xfId="49" xr:uid="{00000000-0005-0000-0000-000032000000}"/>
    <cellStyle name="PrePop Currency (0)" xfId="50" xr:uid="{00000000-0005-0000-0000-000033000000}"/>
    <cellStyle name="PrePop Currency (2)" xfId="51" xr:uid="{00000000-0005-0000-0000-000034000000}"/>
    <cellStyle name="PrePop Units (0)" xfId="52" xr:uid="{00000000-0005-0000-0000-000035000000}"/>
    <cellStyle name="PrePop Units (1)" xfId="53" xr:uid="{00000000-0005-0000-0000-000036000000}"/>
    <cellStyle name="PrePop Units (2)" xfId="54" xr:uid="{00000000-0005-0000-0000-000037000000}"/>
    <cellStyle name="Text Indent A" xfId="55" xr:uid="{00000000-0005-0000-0000-000038000000}"/>
    <cellStyle name="Text Indent B" xfId="56" xr:uid="{00000000-0005-0000-0000-000039000000}"/>
    <cellStyle name="Text Indent C" xfId="57" xr:uid="{00000000-0005-0000-0000-00003A000000}"/>
    <cellStyle name="Virg? [0]_RESULTS" xfId="58" xr:uid="{00000000-0005-0000-0000-00003B000000}"/>
    <cellStyle name="Virg?_RESULTS" xfId="59" xr:uid="{00000000-0005-0000-0000-00003C000000}"/>
    <cellStyle name="เครื่องหมายจุลภาค 2" xfId="61" xr:uid="{00000000-0005-0000-0000-00003E000000}"/>
    <cellStyle name="เครื่องหมายจุลภาค 3" xfId="70" xr:uid="{00000000-0005-0000-0000-00003F000000}"/>
    <cellStyle name="เครื่องหมายจุลภาค_4580&amp;87-7-46" xfId="62" xr:uid="{00000000-0005-0000-0000-000040000000}"/>
    <cellStyle name="จุลภาค" xfId="60" builtinId="3"/>
    <cellStyle name="เชื่อมโยงหลายมิติ_10091" xfId="63" xr:uid="{00000000-0005-0000-0000-000041000000}"/>
    <cellStyle name="ตามการเชื่อมโยงหลายมิติ_10091" xfId="64" xr:uid="{00000000-0005-0000-0000-000042000000}"/>
    <cellStyle name="ปกติ" xfId="0" builtinId="0"/>
    <cellStyle name="ปกติ 2" xfId="65" xr:uid="{00000000-0005-0000-0000-000044000000}"/>
    <cellStyle name="ปกติ 2 2" xfId="75" xr:uid="{00000000-0005-0000-0000-000045000000}"/>
    <cellStyle name="ปกติ 3" xfId="71" xr:uid="{00000000-0005-0000-0000-000046000000}"/>
    <cellStyle name="ปกติ_4580&amp;87-7-46" xfId="66" xr:uid="{00000000-0005-0000-0000-000047000000}"/>
    <cellStyle name="ปกติ_50-8732  ฟอร์มตารางใหม่" xfId="67" xr:uid="{00000000-0005-0000-0000-000048000000}"/>
    <cellStyle name="ปกติ_คำนวณค่าเฉลี่ย Factor-F_6% 2" xfId="69" xr:uid="{00000000-0005-0000-0000-000049000000}"/>
    <cellStyle name="ปกติ_อาคาร สนง.ระบบบริการการแพทย์ฉุกเฉิน 10252" xfId="68" xr:uid="{00000000-0005-0000-0000-00004A000000}"/>
    <cellStyle name="เปอร์เซ็นต์ 2" xfId="72" xr:uid="{00000000-0005-0000-0000-00004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0</xdr:rowOff>
    </xdr:from>
    <xdr:to>
      <xdr:col>1</xdr:col>
      <xdr:colOff>57150</xdr:colOff>
      <xdr:row>15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114300</xdr:rowOff>
    </xdr:from>
    <xdr:to>
      <xdr:col>0</xdr:col>
      <xdr:colOff>285750</xdr:colOff>
      <xdr:row>21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69"/>
  <sheetViews>
    <sheetView showGridLines="0" tabSelected="1" view="pageBreakPreview" zoomScaleSheetLayoutView="100" workbookViewId="0">
      <selection activeCell="G14" sqref="G14:I14"/>
    </sheetView>
  </sheetViews>
  <sheetFormatPr defaultColWidth="9.1640625" defaultRowHeight="15.75"/>
  <cols>
    <col min="1" max="1" width="8" style="157" customWidth="1"/>
    <col min="2" max="2" width="16.6640625" style="157" customWidth="1"/>
    <col min="3" max="3" width="22.6640625" style="157" customWidth="1"/>
    <col min="4" max="4" width="15.83203125" style="157" customWidth="1"/>
    <col min="5" max="5" width="14.5" style="157" customWidth="1"/>
    <col min="6" max="6" width="16.6640625" style="157" customWidth="1"/>
    <col min="7" max="7" width="13.6640625" style="157" customWidth="1"/>
    <col min="8" max="8" width="7.83203125" style="157" customWidth="1"/>
    <col min="9" max="9" width="16" style="157" customWidth="1"/>
    <col min="10" max="10" width="15.33203125" style="157" customWidth="1"/>
    <col min="11" max="11" width="20.5" style="157" customWidth="1"/>
    <col min="12" max="16384" width="9.1640625" style="157"/>
  </cols>
  <sheetData>
    <row r="1" spans="1:14" ht="36" customHeight="1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K1" s="158" t="s">
        <v>1</v>
      </c>
    </row>
    <row r="2" spans="1:14" ht="23.25" customHeight="1">
      <c r="A2" s="529" t="str">
        <f>ปร5!A3</f>
        <v>ชื่อโครงการ/ปรับปรุงอาคารศิลปะ</v>
      </c>
      <c r="B2" s="530"/>
      <c r="C2" s="530"/>
      <c r="D2" s="530"/>
      <c r="E2" s="530"/>
      <c r="F2" s="530"/>
      <c r="G2" s="530"/>
      <c r="H2" s="530"/>
      <c r="I2" s="531"/>
    </row>
    <row r="3" spans="1:14" ht="18.75">
      <c r="A3" s="532"/>
      <c r="B3" s="533"/>
      <c r="C3" s="533"/>
      <c r="D3" s="533"/>
      <c r="E3" s="533"/>
      <c r="F3" s="533"/>
      <c r="G3" s="533"/>
      <c r="H3" s="533"/>
      <c r="I3" s="534"/>
    </row>
    <row r="4" spans="1:14" ht="18.75">
      <c r="A4" s="532"/>
      <c r="B4" s="533"/>
      <c r="C4" s="533"/>
      <c r="D4" s="533"/>
      <c r="E4" s="533"/>
      <c r="F4" s="533"/>
      <c r="G4" s="533"/>
      <c r="H4" s="533"/>
      <c r="I4" s="534"/>
    </row>
    <row r="5" spans="1:14" ht="18.75">
      <c r="A5" s="532"/>
      <c r="B5" s="533"/>
      <c r="C5" s="533"/>
      <c r="D5" s="533"/>
      <c r="E5" s="533"/>
      <c r="F5" s="533"/>
      <c r="G5" s="533"/>
      <c r="H5" s="533"/>
      <c r="I5" s="534"/>
    </row>
    <row r="6" spans="1:14" ht="18.75">
      <c r="A6" s="535"/>
      <c r="B6" s="536"/>
      <c r="C6" s="536"/>
      <c r="D6" s="536"/>
      <c r="E6" s="536"/>
      <c r="F6" s="536"/>
      <c r="G6" s="536"/>
      <c r="H6" s="536"/>
      <c r="I6" s="537"/>
    </row>
    <row r="7" spans="1:14" ht="18.75">
      <c r="A7" s="538" t="s">
        <v>2</v>
      </c>
      <c r="B7" s="539"/>
      <c r="C7" s="539"/>
      <c r="D7" s="539"/>
      <c r="E7" s="539"/>
      <c r="F7" s="539"/>
      <c r="G7" s="539"/>
      <c r="H7" s="539"/>
      <c r="I7" s="540"/>
    </row>
    <row r="8" spans="1:14" ht="18.75">
      <c r="A8" s="298"/>
      <c r="B8" s="159"/>
      <c r="C8" s="160"/>
      <c r="D8" s="161"/>
      <c r="E8" s="162"/>
      <c r="F8" s="162"/>
      <c r="G8" s="163"/>
      <c r="H8" s="164"/>
      <c r="I8" s="165"/>
    </row>
    <row r="9" spans="1:14" ht="18.75">
      <c r="A9" s="298"/>
      <c r="B9" s="159"/>
      <c r="C9" s="160"/>
      <c r="D9" s="161"/>
      <c r="E9" s="162"/>
      <c r="F9" s="162"/>
      <c r="G9" s="232"/>
      <c r="H9" s="164"/>
      <c r="I9" s="165"/>
    </row>
    <row r="10" spans="1:14" ht="18.75">
      <c r="A10" s="166"/>
      <c r="B10" s="167"/>
      <c r="C10" s="168"/>
      <c r="D10" s="169"/>
      <c r="E10" s="170"/>
      <c r="F10" s="170"/>
      <c r="G10" s="170"/>
      <c r="H10" s="169"/>
      <c r="I10" s="171"/>
      <c r="J10" s="172"/>
      <c r="K10" s="172"/>
      <c r="L10" s="172"/>
      <c r="M10" s="172"/>
      <c r="N10" s="172"/>
    </row>
    <row r="11" spans="1:14" ht="26.25" customHeight="1">
      <c r="A11" s="541" t="s">
        <v>3</v>
      </c>
      <c r="B11" s="542"/>
      <c r="C11" s="542"/>
      <c r="D11" s="542"/>
      <c r="E11" s="542"/>
      <c r="F11" s="542"/>
      <c r="G11" s="542"/>
      <c r="H11" s="542"/>
      <c r="I11" s="543"/>
      <c r="J11" s="172"/>
      <c r="K11" s="172"/>
      <c r="L11" s="172"/>
      <c r="M11" s="172"/>
      <c r="N11" s="172"/>
    </row>
    <row r="12" spans="1:14" s="173" customFormat="1" ht="24" customHeight="1">
      <c r="A12" s="519" t="s">
        <v>4</v>
      </c>
      <c r="B12" s="521" t="s">
        <v>5</v>
      </c>
      <c r="C12" s="522"/>
      <c r="D12" s="523"/>
      <c r="E12" s="527" t="s">
        <v>6</v>
      </c>
      <c r="F12" s="528"/>
      <c r="G12" s="521" t="s">
        <v>7</v>
      </c>
      <c r="H12" s="522"/>
      <c r="I12" s="523"/>
      <c r="J12" s="172"/>
      <c r="K12" s="172"/>
      <c r="L12" s="172"/>
      <c r="M12" s="172"/>
      <c r="N12" s="172"/>
    </row>
    <row r="13" spans="1:14" s="173" customFormat="1" ht="24" customHeight="1">
      <c r="A13" s="520"/>
      <c r="B13" s="524"/>
      <c r="C13" s="525"/>
      <c r="D13" s="526"/>
      <c r="E13" s="174"/>
      <c r="F13" s="174"/>
      <c r="G13" s="524"/>
      <c r="H13" s="525"/>
      <c r="I13" s="526"/>
      <c r="J13" s="172"/>
      <c r="K13" s="172"/>
      <c r="L13" s="172"/>
      <c r="M13" s="172"/>
      <c r="N13" s="172"/>
    </row>
    <row r="14" spans="1:14" s="173" customFormat="1" ht="24" customHeight="1">
      <c r="A14" s="175">
        <v>1</v>
      </c>
      <c r="B14" s="176" t="s">
        <v>8</v>
      </c>
      <c r="C14" s="177"/>
      <c r="D14" s="178"/>
      <c r="E14" s="179"/>
      <c r="F14" s="180">
        <f>'สวนที่1-ก่อสร้าง(ปร4)'!K42</f>
        <v>0</v>
      </c>
      <c r="G14" s="544"/>
      <c r="H14" s="545"/>
      <c r="I14" s="546"/>
      <c r="J14" s="172"/>
      <c r="K14" s="172"/>
      <c r="L14" s="172"/>
      <c r="M14" s="172"/>
      <c r="N14" s="172"/>
    </row>
    <row r="15" spans="1:14" s="173" customFormat="1" ht="24" customHeight="1">
      <c r="A15" s="181"/>
      <c r="B15" s="182" t="s">
        <v>9</v>
      </c>
      <c r="C15" s="183"/>
      <c r="D15" s="184">
        <f>ปร5!H10</f>
        <v>1.3079000000000001</v>
      </c>
      <c r="E15" s="185"/>
      <c r="F15" s="186">
        <f>F14*D15</f>
        <v>0</v>
      </c>
      <c r="G15" s="544"/>
      <c r="H15" s="545"/>
      <c r="I15" s="546"/>
      <c r="J15" s="172"/>
      <c r="K15" s="172"/>
      <c r="L15" s="172"/>
      <c r="M15" s="172"/>
      <c r="N15" s="172"/>
    </row>
    <row r="16" spans="1:14" s="173" customFormat="1" ht="24" customHeight="1">
      <c r="A16" s="187">
        <v>2</v>
      </c>
      <c r="B16" s="188" t="s">
        <v>10</v>
      </c>
      <c r="C16" s="189"/>
      <c r="D16" s="190"/>
      <c r="E16" s="179"/>
      <c r="F16" s="180">
        <f>'สวนที่2-ครุภันจัดชื(ปร4) (2)'!K39</f>
        <v>0</v>
      </c>
      <c r="G16" s="281"/>
      <c r="H16" s="282"/>
      <c r="I16" s="283"/>
      <c r="J16" s="172"/>
      <c r="K16" s="172"/>
      <c r="L16" s="172"/>
      <c r="M16" s="172"/>
      <c r="N16" s="172"/>
    </row>
    <row r="17" spans="1:14" s="173" customFormat="1" ht="24" customHeight="1">
      <c r="A17" s="191"/>
      <c r="B17" s="182" t="s">
        <v>11</v>
      </c>
      <c r="C17" s="183"/>
      <c r="D17" s="192">
        <v>7.0000000000000007E-2</v>
      </c>
      <c r="E17" s="185"/>
      <c r="F17" s="186">
        <f>F16*1.07</f>
        <v>0</v>
      </c>
      <c r="G17" s="281"/>
      <c r="H17" s="249"/>
      <c r="I17" s="250"/>
      <c r="J17" s="172"/>
      <c r="K17" s="172"/>
      <c r="L17" s="172"/>
      <c r="M17" s="172"/>
      <c r="N17" s="172"/>
    </row>
    <row r="18" spans="1:14" s="173" customFormat="1" ht="24" customHeight="1">
      <c r="A18" s="187">
        <v>3</v>
      </c>
      <c r="B18" s="188" t="s">
        <v>12</v>
      </c>
      <c r="C18" s="189"/>
      <c r="D18" s="190"/>
      <c r="E18" s="193"/>
      <c r="F18" s="194"/>
      <c r="G18" s="281"/>
      <c r="H18" s="251"/>
      <c r="I18" s="252"/>
      <c r="J18" s="172"/>
      <c r="K18" s="172"/>
      <c r="L18" s="172"/>
      <c r="M18" s="172"/>
      <c r="N18" s="172"/>
    </row>
    <row r="19" spans="1:14" s="173" customFormat="1" ht="24" customHeight="1">
      <c r="A19" s="195"/>
      <c r="B19" s="183"/>
      <c r="C19" s="183"/>
      <c r="D19" s="196"/>
      <c r="E19" s="197"/>
      <c r="F19" s="198"/>
      <c r="G19" s="284"/>
      <c r="H19" s="253"/>
      <c r="I19" s="254"/>
      <c r="J19" s="172"/>
      <c r="K19" s="488"/>
      <c r="L19" s="172"/>
      <c r="M19" s="172"/>
      <c r="N19" s="172"/>
    </row>
    <row r="20" spans="1:14" s="172" customFormat="1" ht="24" customHeight="1">
      <c r="A20" s="199" t="s">
        <v>13</v>
      </c>
      <c r="B20" s="200"/>
      <c r="C20" s="201"/>
      <c r="D20" s="201"/>
      <c r="E20" s="202"/>
      <c r="F20" s="203">
        <f>F15+F17+F18</f>
        <v>0</v>
      </c>
      <c r="G20" s="255"/>
      <c r="H20" s="256"/>
      <c r="I20" s="257"/>
      <c r="K20" s="488"/>
    </row>
    <row r="21" spans="1:14" s="172" customFormat="1" ht="25.5" customHeight="1" thickBot="1">
      <c r="A21" s="204" t="s">
        <v>14</v>
      </c>
      <c r="B21" s="205"/>
      <c r="C21" s="206"/>
      <c r="D21" s="206"/>
      <c r="E21" s="207"/>
      <c r="F21" s="208">
        <v>2325000</v>
      </c>
      <c r="G21" s="255"/>
      <c r="H21" s="256"/>
      <c r="I21" s="257"/>
      <c r="K21" s="488"/>
    </row>
    <row r="22" spans="1:14" s="172" customFormat="1" ht="25.5" customHeight="1" thickTop="1">
      <c r="A22" s="209"/>
      <c r="B22" s="210" t="s">
        <v>15</v>
      </c>
      <c r="C22" s="211"/>
      <c r="D22" s="212" t="s">
        <v>16</v>
      </c>
      <c r="E22" s="213"/>
      <c r="F22" s="214"/>
      <c r="G22" s="547" t="s">
        <v>17</v>
      </c>
      <c r="H22" s="548"/>
      <c r="I22" s="549"/>
    </row>
    <row r="23" spans="1:14" s="172" customFormat="1" ht="25.5" customHeight="1">
      <c r="A23" s="215"/>
      <c r="B23" s="550" t="s">
        <v>18</v>
      </c>
      <c r="C23" s="550"/>
      <c r="D23" s="551"/>
      <c r="E23" s="552" t="str">
        <f>BAHTTEXT(F21)</f>
        <v>สองล้านสามแสนสองหมื่นห้าพันบาทถ้วน</v>
      </c>
      <c r="F23" s="553"/>
      <c r="G23" s="553"/>
      <c r="H23" s="553"/>
      <c r="I23" s="554"/>
    </row>
    <row r="24" spans="1:14" s="438" customFormat="1" ht="27" customHeight="1">
      <c r="A24" s="443"/>
      <c r="B24" s="444"/>
      <c r="C24" s="445"/>
      <c r="D24" s="445"/>
      <c r="E24" s="445"/>
      <c r="F24" s="446"/>
      <c r="G24" s="446"/>
      <c r="H24" s="446"/>
      <c r="I24" s="447"/>
      <c r="J24" s="440"/>
      <c r="K24" s="440"/>
      <c r="L24" s="440"/>
      <c r="M24" s="440"/>
      <c r="N24" s="440"/>
    </row>
    <row r="25" spans="1:14" ht="24" customHeight="1">
      <c r="A25" s="442"/>
      <c r="B25" s="442"/>
      <c r="C25" s="515"/>
      <c r="D25" s="515"/>
      <c r="E25" s="515"/>
      <c r="F25" s="515"/>
      <c r="G25" s="515"/>
      <c r="H25" s="515"/>
      <c r="I25" s="515"/>
      <c r="J25" s="218"/>
      <c r="K25" s="218"/>
    </row>
    <row r="26" spans="1:14" ht="24" customHeight="1">
      <c r="A26" s="275"/>
      <c r="B26" s="275"/>
      <c r="C26" s="517"/>
      <c r="D26" s="517"/>
      <c r="E26" s="517"/>
      <c r="F26" s="275"/>
      <c r="G26" s="275"/>
      <c r="H26" s="275"/>
      <c r="I26" s="275"/>
      <c r="J26" s="218"/>
      <c r="K26" s="218"/>
    </row>
    <row r="27" spans="1:14" s="439" customFormat="1" ht="24" customHeight="1">
      <c r="A27" s="275"/>
      <c r="B27" s="275"/>
      <c r="C27" s="276"/>
      <c r="D27" s="276"/>
      <c r="E27" s="276"/>
      <c r="F27" s="276"/>
      <c r="G27" s="276"/>
      <c r="H27" s="276"/>
      <c r="I27" s="277"/>
      <c r="J27" s="441"/>
      <c r="K27" s="441"/>
    </row>
    <row r="28" spans="1:14" s="225" customFormat="1" ht="21" customHeight="1">
      <c r="A28" s="275"/>
      <c r="B28" s="276"/>
      <c r="C28" s="515"/>
      <c r="D28" s="515"/>
      <c r="E28" s="515"/>
      <c r="F28" s="515"/>
      <c r="G28" s="515"/>
      <c r="H28" s="515"/>
      <c r="I28" s="515"/>
      <c r="K28" s="274"/>
      <c r="L28" s="274"/>
    </row>
    <row r="29" spans="1:14" s="225" customFormat="1" ht="24" customHeight="1">
      <c r="A29" s="442"/>
      <c r="B29" s="442"/>
      <c r="C29" s="555"/>
      <c r="D29" s="555"/>
      <c r="E29" s="555"/>
      <c r="F29" s="293"/>
      <c r="G29" s="293"/>
      <c r="H29" s="275"/>
      <c r="I29" s="275"/>
      <c r="J29" s="269"/>
      <c r="K29" s="274"/>
      <c r="L29" s="274"/>
    </row>
    <row r="30" spans="1:14" s="272" customFormat="1" ht="21" customHeight="1">
      <c r="A30" s="275"/>
      <c r="B30" s="442"/>
      <c r="C30" s="504"/>
      <c r="D30" s="276"/>
      <c r="E30" s="276"/>
      <c r="F30" s="276"/>
      <c r="G30" s="276"/>
      <c r="H30" s="276"/>
      <c r="I30" s="276"/>
      <c r="J30" s="506"/>
      <c r="K30" s="269"/>
      <c r="L30" s="269"/>
    </row>
    <row r="31" spans="1:14" s="225" customFormat="1" ht="21" customHeight="1">
      <c r="A31" s="447"/>
      <c r="B31" s="442"/>
      <c r="C31" s="515"/>
      <c r="D31" s="515"/>
      <c r="E31" s="515"/>
      <c r="F31" s="515"/>
      <c r="G31" s="515"/>
      <c r="H31" s="515"/>
      <c r="I31" s="515"/>
      <c r="J31" s="273"/>
      <c r="K31" s="220"/>
    </row>
    <row r="32" spans="1:14" s="225" customFormat="1" ht="21" customHeight="1">
      <c r="A32" s="447"/>
      <c r="B32" s="442"/>
      <c r="C32" s="517"/>
      <c r="D32" s="517"/>
      <c r="E32" s="517"/>
      <c r="F32" s="275"/>
      <c r="G32" s="275"/>
      <c r="H32" s="275"/>
      <c r="I32" s="278"/>
      <c r="J32" s="506"/>
      <c r="K32" s="220"/>
    </row>
    <row r="33" spans="1:11" s="272" customFormat="1" ht="21" customHeight="1">
      <c r="A33" s="442"/>
      <c r="B33" s="516"/>
      <c r="C33" s="516"/>
      <c r="D33" s="275"/>
      <c r="E33" s="275"/>
      <c r="F33" s="275"/>
      <c r="G33" s="275"/>
      <c r="H33" s="275"/>
      <c r="I33" s="501"/>
      <c r="J33" s="273"/>
      <c r="K33" s="273"/>
    </row>
    <row r="34" spans="1:11" s="225" customFormat="1" ht="21" customHeight="1">
      <c r="A34" s="442"/>
      <c r="B34" s="503"/>
      <c r="C34" s="515"/>
      <c r="D34" s="515"/>
      <c r="E34" s="515"/>
      <c r="F34" s="515"/>
      <c r="G34" s="515"/>
      <c r="H34" s="515"/>
      <c r="I34" s="515"/>
    </row>
    <row r="35" spans="1:11" s="225" customFormat="1" ht="21" customHeight="1">
      <c r="A35" s="442"/>
      <c r="B35" s="275"/>
      <c r="C35" s="515"/>
      <c r="D35" s="515"/>
      <c r="E35" s="515"/>
      <c r="F35" s="275"/>
      <c r="G35" s="275"/>
      <c r="H35" s="275"/>
      <c r="I35" s="278"/>
    </row>
    <row r="36" spans="1:11" s="272" customFormat="1" ht="23.25">
      <c r="A36" s="442"/>
      <c r="B36" s="275"/>
      <c r="C36" s="442"/>
      <c r="D36" s="275"/>
      <c r="E36" s="275"/>
      <c r="F36" s="502"/>
      <c r="G36" s="502"/>
      <c r="H36" s="502"/>
      <c r="I36" s="442"/>
    </row>
    <row r="37" spans="1:11" s="217" customFormat="1" ht="23.25">
      <c r="A37" s="442"/>
      <c r="B37" s="278"/>
      <c r="C37" s="515"/>
      <c r="D37" s="515"/>
      <c r="E37" s="515"/>
      <c r="F37" s="515"/>
      <c r="G37" s="515"/>
      <c r="H37" s="515"/>
      <c r="I37" s="515"/>
    </row>
    <row r="38" spans="1:11" s="217" customFormat="1" ht="23.25">
      <c r="A38" s="442"/>
      <c r="B38" s="278"/>
      <c r="C38" s="515"/>
      <c r="D38" s="515"/>
      <c r="E38" s="515"/>
      <c r="F38" s="275"/>
      <c r="G38" s="275"/>
      <c r="H38" s="275"/>
      <c r="I38" s="278"/>
    </row>
    <row r="39" spans="1:11" s="438" customFormat="1" ht="23.25">
      <c r="A39" s="448"/>
      <c r="B39" s="448"/>
      <c r="C39" s="448"/>
      <c r="D39" s="448"/>
      <c r="E39" s="448"/>
      <c r="F39" s="448"/>
      <c r="G39" s="448"/>
      <c r="H39" s="448"/>
      <c r="I39" s="448"/>
    </row>
    <row r="40" spans="1:11" s="217" customFormat="1" ht="23.25">
      <c r="A40" s="448"/>
      <c r="B40" s="448"/>
      <c r="C40" s="515"/>
      <c r="D40" s="515"/>
      <c r="E40" s="515"/>
      <c r="F40" s="515"/>
      <c r="G40" s="515"/>
      <c r="H40" s="515"/>
      <c r="I40" s="515"/>
    </row>
    <row r="41" spans="1:11" s="217" customFormat="1" ht="23.25">
      <c r="A41" s="448"/>
      <c r="B41" s="448"/>
      <c r="C41" s="515"/>
      <c r="D41" s="515"/>
      <c r="E41" s="515"/>
      <c r="F41" s="275"/>
      <c r="G41" s="275"/>
      <c r="H41" s="275"/>
      <c r="I41" s="278"/>
    </row>
    <row r="42" spans="1:11" s="438" customFormat="1" ht="23.25">
      <c r="A42" s="448"/>
      <c r="B42" s="448"/>
      <c r="C42" s="448"/>
      <c r="D42" s="448"/>
      <c r="E42" s="448"/>
      <c r="F42" s="448"/>
      <c r="G42" s="448"/>
      <c r="H42" s="448"/>
      <c r="I42" s="448"/>
    </row>
    <row r="43" spans="1:11" s="217" customFormat="1" ht="23.25">
      <c r="A43" s="448"/>
      <c r="B43" s="448"/>
      <c r="C43" s="515"/>
      <c r="D43" s="515"/>
      <c r="E43" s="515"/>
      <c r="F43" s="515"/>
      <c r="G43" s="515"/>
      <c r="H43" s="515"/>
      <c r="I43" s="515"/>
    </row>
    <row r="44" spans="1:11" s="217" customFormat="1" ht="23.25">
      <c r="A44" s="448"/>
      <c r="B44" s="448"/>
      <c r="C44" s="515"/>
      <c r="D44" s="515"/>
      <c r="E44" s="515"/>
      <c r="F44" s="275"/>
      <c r="G44" s="275"/>
      <c r="H44" s="275"/>
      <c r="I44" s="278"/>
    </row>
    <row r="45" spans="1:11" s="217" customFormat="1"/>
    <row r="46" spans="1:11" s="217" customFormat="1"/>
    <row r="47" spans="1:11" s="217" customFormat="1"/>
    <row r="48" spans="1:11" s="217" customFormat="1"/>
    <row r="49" s="217" customFormat="1"/>
    <row r="50" s="217" customFormat="1"/>
    <row r="51" s="217" customFormat="1"/>
    <row r="52" s="217" customFormat="1"/>
    <row r="53" s="217" customFormat="1"/>
    <row r="54" s="217" customFormat="1"/>
    <row r="55" s="217" customFormat="1"/>
    <row r="56" s="217" customFormat="1"/>
    <row r="57" s="217" customFormat="1"/>
    <row r="58" s="217" customFormat="1"/>
    <row r="59" s="217" customFormat="1"/>
    <row r="60" s="217" customFormat="1"/>
    <row r="61" s="217" customFormat="1"/>
    <row r="62" s="217" customFormat="1"/>
    <row r="63" s="217" customFormat="1"/>
    <row r="64" s="217" customFormat="1"/>
    <row r="65" s="217" customFormat="1"/>
    <row r="66" s="217" customFormat="1"/>
    <row r="67" s="217" customFormat="1"/>
    <row r="68" s="217" customFormat="1"/>
    <row r="69" s="217" customFormat="1"/>
  </sheetData>
  <mergeCells count="32">
    <mergeCell ref="C25:I25"/>
    <mergeCell ref="C26:E26"/>
    <mergeCell ref="C28:I28"/>
    <mergeCell ref="C29:E29"/>
    <mergeCell ref="C31:I31"/>
    <mergeCell ref="G14:I14"/>
    <mergeCell ref="G15:I15"/>
    <mergeCell ref="G22:I22"/>
    <mergeCell ref="B23:D23"/>
    <mergeCell ref="E23:I23"/>
    <mergeCell ref="A1:I1"/>
    <mergeCell ref="A12:A13"/>
    <mergeCell ref="B12:D13"/>
    <mergeCell ref="E12:F12"/>
    <mergeCell ref="G12:I13"/>
    <mergeCell ref="A2:I2"/>
    <mergeCell ref="A3:I3"/>
    <mergeCell ref="A4:I4"/>
    <mergeCell ref="A5:I5"/>
    <mergeCell ref="A6:I6"/>
    <mergeCell ref="A7:I7"/>
    <mergeCell ref="A11:I11"/>
    <mergeCell ref="B33:C33"/>
    <mergeCell ref="C34:I34"/>
    <mergeCell ref="C37:I37"/>
    <mergeCell ref="C32:E32"/>
    <mergeCell ref="C35:E35"/>
    <mergeCell ref="C43:I43"/>
    <mergeCell ref="C40:I40"/>
    <mergeCell ref="C38:E38"/>
    <mergeCell ref="C41:E41"/>
    <mergeCell ref="C44:E44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76" orientation="portrait" horizontalDpi="4294967293" verticalDpi="4294967293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view="pageBreakPreview" topLeftCell="A22" zoomScale="110" zoomScaleNormal="110" zoomScaleSheetLayoutView="110" workbookViewId="0">
      <selection activeCell="O5" sqref="O5"/>
    </sheetView>
  </sheetViews>
  <sheetFormatPr defaultColWidth="9.1640625" defaultRowHeight="18.75"/>
  <cols>
    <col min="1" max="1" width="6.83203125" style="142" customWidth="1"/>
    <col min="2" max="3" width="9.1640625" style="142"/>
    <col min="4" max="4" width="9.33203125" style="142" bestFit="1" customWidth="1"/>
    <col min="5" max="5" width="7.83203125" style="142" customWidth="1"/>
    <col min="6" max="6" width="9.1640625" style="142"/>
    <col min="7" max="7" width="9.83203125" style="142" customWidth="1"/>
    <col min="8" max="8" width="25" style="142" customWidth="1"/>
    <col min="9" max="9" width="9" style="142" customWidth="1"/>
    <col min="10" max="16384" width="9.1640625" style="142"/>
  </cols>
  <sheetData>
    <row r="1" spans="1:11" ht="21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>
      <c r="A2" s="568"/>
      <c r="B2" s="748"/>
      <c r="C2" s="748"/>
      <c r="D2" s="748"/>
      <c r="E2" s="748"/>
      <c r="F2" s="748"/>
      <c r="G2" s="748"/>
      <c r="H2" s="748"/>
      <c r="I2" s="748"/>
      <c r="J2" s="748"/>
      <c r="K2" s="749"/>
    </row>
    <row r="3" spans="1:11" ht="19.5" customHeight="1">
      <c r="A3" s="569" t="s">
        <v>19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>
      <c r="A4" s="568"/>
      <c r="B4" s="748"/>
      <c r="C4" s="748"/>
      <c r="D4" s="748"/>
      <c r="E4" s="748"/>
      <c r="F4" s="748"/>
      <c r="G4" s="748"/>
      <c r="H4" s="748"/>
      <c r="I4" s="748"/>
      <c r="J4" s="748"/>
      <c r="K4" s="749"/>
    </row>
    <row r="5" spans="1:11">
      <c r="A5" s="568"/>
      <c r="B5" s="748"/>
      <c r="C5" s="748"/>
      <c r="D5" s="748"/>
      <c r="E5" s="748"/>
      <c r="F5" s="748"/>
      <c r="G5" s="748"/>
      <c r="H5" s="748"/>
      <c r="I5" s="748"/>
      <c r="J5" s="748"/>
      <c r="K5" s="749"/>
    </row>
    <row r="6" spans="1:11">
      <c r="A6" s="568"/>
      <c r="B6" s="748"/>
      <c r="C6" s="748"/>
      <c r="D6" s="748"/>
      <c r="E6" s="748"/>
      <c r="F6" s="748"/>
      <c r="G6" s="748"/>
      <c r="H6" s="748"/>
      <c r="I6" s="748"/>
      <c r="J6" s="748"/>
      <c r="K6" s="749"/>
    </row>
    <row r="7" spans="1:11" ht="19.5" thickBot="1">
      <c r="A7" s="750" t="s">
        <v>2</v>
      </c>
      <c r="B7" s="750"/>
      <c r="C7" s="750"/>
      <c r="D7" s="750"/>
      <c r="E7" s="750"/>
      <c r="F7" s="750"/>
      <c r="G7" s="750"/>
      <c r="H7" s="750"/>
      <c r="I7" s="750"/>
      <c r="J7" s="750"/>
      <c r="K7" s="750"/>
    </row>
    <row r="8" spans="1:11" ht="19.5" thickTop="1">
      <c r="A8" s="576" t="s">
        <v>4</v>
      </c>
      <c r="B8" s="576" t="s">
        <v>5</v>
      </c>
      <c r="C8" s="576"/>
      <c r="D8" s="576"/>
      <c r="E8" s="576"/>
      <c r="F8" s="572" t="s">
        <v>20</v>
      </c>
      <c r="G8" s="573"/>
      <c r="H8" s="570" t="s">
        <v>21</v>
      </c>
      <c r="I8" s="572" t="s">
        <v>22</v>
      </c>
      <c r="J8" s="573"/>
      <c r="K8" s="570" t="s">
        <v>7</v>
      </c>
    </row>
    <row r="9" spans="1:11">
      <c r="A9" s="576"/>
      <c r="B9" s="576"/>
      <c r="C9" s="576"/>
      <c r="D9" s="576"/>
      <c r="E9" s="576"/>
      <c r="F9" s="574" t="s">
        <v>23</v>
      </c>
      <c r="G9" s="575"/>
      <c r="H9" s="571"/>
      <c r="I9" s="574" t="s">
        <v>24</v>
      </c>
      <c r="J9" s="575"/>
      <c r="K9" s="571"/>
    </row>
    <row r="10" spans="1:11">
      <c r="A10" s="143">
        <v>1</v>
      </c>
      <c r="B10" s="564" t="s">
        <v>25</v>
      </c>
      <c r="C10" s="565"/>
      <c r="D10" s="565"/>
      <c r="E10" s="144"/>
      <c r="F10" s="579">
        <f>'สวนที่1-ก่อสร้าง(ปร4)'!K42</f>
        <v>0</v>
      </c>
      <c r="G10" s="560"/>
      <c r="H10" s="292">
        <f>'คำนวณ Factor F 5%'!C14</f>
        <v>1.3079000000000001</v>
      </c>
      <c r="I10" s="577">
        <f>H10*F10</f>
        <v>0</v>
      </c>
      <c r="J10" s="578"/>
      <c r="K10" s="143"/>
    </row>
    <row r="11" spans="1:11">
      <c r="A11" s="143">
        <v>2</v>
      </c>
      <c r="B11" s="564" t="s">
        <v>26</v>
      </c>
      <c r="C11" s="565"/>
      <c r="D11" s="565"/>
      <c r="E11" s="144"/>
      <c r="F11" s="579">
        <f>'สวนที่2-ครุภันจัดชื(ปร4) (2)'!K39</f>
        <v>0</v>
      </c>
      <c r="G11" s="560"/>
      <c r="H11" s="146">
        <v>0</v>
      </c>
      <c r="I11" s="580">
        <f>H11*F11</f>
        <v>0</v>
      </c>
      <c r="J11" s="581"/>
      <c r="K11" s="143"/>
    </row>
    <row r="12" spans="1:11">
      <c r="A12" s="143">
        <v>3</v>
      </c>
      <c r="B12" s="564" t="s">
        <v>27</v>
      </c>
      <c r="C12" s="565"/>
      <c r="D12" s="565"/>
      <c r="E12" s="144"/>
      <c r="F12" s="579"/>
      <c r="G12" s="560"/>
      <c r="H12" s="229">
        <v>0</v>
      </c>
      <c r="I12" s="579">
        <f>F12</f>
        <v>0</v>
      </c>
      <c r="J12" s="560"/>
      <c r="K12" s="143"/>
    </row>
    <row r="13" spans="1:11">
      <c r="A13" s="143"/>
      <c r="B13" s="147"/>
      <c r="C13" s="148"/>
      <c r="D13" s="148"/>
      <c r="E13" s="149"/>
      <c r="F13" s="559"/>
      <c r="G13" s="560"/>
      <c r="H13" s="143"/>
      <c r="I13" s="150"/>
      <c r="J13" s="144"/>
      <c r="K13" s="143"/>
    </row>
    <row r="14" spans="1:11">
      <c r="A14" s="143"/>
      <c r="B14" s="561" t="s">
        <v>28</v>
      </c>
      <c r="C14" s="562"/>
      <c r="D14" s="562"/>
      <c r="E14" s="563"/>
      <c r="F14" s="559"/>
      <c r="G14" s="560"/>
      <c r="H14" s="143"/>
      <c r="I14" s="150"/>
      <c r="J14" s="144"/>
      <c r="K14" s="143"/>
    </row>
    <row r="15" spans="1:11">
      <c r="A15" s="143"/>
      <c r="B15" s="564" t="s">
        <v>29</v>
      </c>
      <c r="C15" s="565"/>
      <c r="D15" s="565"/>
      <c r="E15" s="151">
        <v>0</v>
      </c>
      <c r="F15" s="559"/>
      <c r="G15" s="560"/>
      <c r="H15" s="143"/>
      <c r="I15" s="150"/>
      <c r="J15" s="144"/>
      <c r="K15" s="143"/>
    </row>
    <row r="16" spans="1:11">
      <c r="A16" s="143"/>
      <c r="B16" s="564" t="s">
        <v>30</v>
      </c>
      <c r="C16" s="565"/>
      <c r="D16" s="565"/>
      <c r="E16" s="151">
        <v>0</v>
      </c>
      <c r="F16" s="559"/>
      <c r="G16" s="560"/>
      <c r="H16" s="143"/>
      <c r="I16" s="150"/>
      <c r="J16" s="144"/>
      <c r="K16" s="143"/>
    </row>
    <row r="17" spans="1:18">
      <c r="A17" s="143"/>
      <c r="B17" s="564" t="s">
        <v>31</v>
      </c>
      <c r="C17" s="565"/>
      <c r="D17" s="565"/>
      <c r="E17" s="152">
        <v>0.05</v>
      </c>
      <c r="F17" s="559"/>
      <c r="G17" s="560"/>
      <c r="H17" s="143"/>
      <c r="I17" s="150"/>
      <c r="J17" s="144"/>
      <c r="K17" s="143"/>
    </row>
    <row r="18" spans="1:18">
      <c r="A18" s="143"/>
      <c r="B18" s="566" t="s">
        <v>32</v>
      </c>
      <c r="C18" s="567"/>
      <c r="D18" s="567"/>
      <c r="E18" s="153">
        <v>7.0000000000000007E-2</v>
      </c>
      <c r="F18" s="559"/>
      <c r="G18" s="560"/>
      <c r="H18" s="143"/>
      <c r="I18" s="150"/>
      <c r="J18" s="144"/>
      <c r="K18" s="143"/>
    </row>
    <row r="19" spans="1:18">
      <c r="A19" s="145" t="s">
        <v>33</v>
      </c>
      <c r="B19" s="565" t="s">
        <v>34</v>
      </c>
      <c r="C19" s="565"/>
      <c r="D19" s="565"/>
      <c r="E19" s="565"/>
      <c r="F19" s="565"/>
      <c r="G19" s="565"/>
      <c r="H19" s="565"/>
      <c r="I19" s="577">
        <f>SUM(I10:I12)</f>
        <v>0</v>
      </c>
      <c r="J19" s="578"/>
      <c r="K19" s="144"/>
    </row>
    <row r="20" spans="1:18">
      <c r="A20" s="143"/>
      <c r="B20" s="564" t="s">
        <v>35</v>
      </c>
      <c r="C20" s="565"/>
      <c r="D20" s="565"/>
      <c r="E20" s="557" t="str">
        <f>BAHTTEXT(I20)</f>
        <v>ศูนย์บาทถ้วน</v>
      </c>
      <c r="F20" s="557"/>
      <c r="G20" s="557"/>
      <c r="H20" s="557"/>
      <c r="I20" s="582"/>
      <c r="J20" s="583"/>
      <c r="K20" s="144"/>
    </row>
    <row r="21" spans="1:18">
      <c r="A21" s="154"/>
      <c r="B21" s="557" t="s">
        <v>36</v>
      </c>
      <c r="C21" s="557"/>
      <c r="D21" s="155"/>
      <c r="E21" s="154" t="s">
        <v>37</v>
      </c>
      <c r="F21" s="154"/>
      <c r="G21" s="154"/>
      <c r="H21" s="154"/>
      <c r="I21" s="154"/>
      <c r="J21" s="154"/>
      <c r="K21" s="154"/>
    </row>
    <row r="22" spans="1:18">
      <c r="A22" s="148"/>
      <c r="B22" s="558" t="s">
        <v>38</v>
      </c>
      <c r="C22" s="558"/>
      <c r="D22" s="156"/>
      <c r="E22" s="148" t="s">
        <v>39</v>
      </c>
      <c r="F22" s="148"/>
      <c r="G22" s="148"/>
      <c r="H22" s="148"/>
      <c r="I22" s="148"/>
      <c r="J22" s="148"/>
      <c r="K22" s="148"/>
    </row>
    <row r="24" spans="1:18" ht="23.25">
      <c r="B24" s="276"/>
      <c r="C24" s="275"/>
      <c r="D24" s="275"/>
      <c r="E24" s="275"/>
      <c r="F24" s="275"/>
      <c r="G24" s="275"/>
      <c r="H24" s="275"/>
      <c r="I24" s="275"/>
      <c r="J24" s="275"/>
      <c r="K24" s="276"/>
    </row>
    <row r="25" spans="1:18" ht="23.25">
      <c r="B25" s="276"/>
      <c r="C25" s="442"/>
      <c r="D25" s="517"/>
      <c r="E25" s="517"/>
      <c r="F25" s="517"/>
      <c r="G25" s="517"/>
      <c r="H25" s="517"/>
      <c r="I25" s="275"/>
      <c r="J25" s="275"/>
      <c r="K25" s="276"/>
    </row>
    <row r="26" spans="1:18" ht="23.25">
      <c r="B26" s="276"/>
      <c r="C26" s="517"/>
      <c r="D26" s="517"/>
      <c r="E26" s="517"/>
      <c r="F26" s="517"/>
      <c r="G26" s="517"/>
      <c r="H26" s="517"/>
      <c r="I26" s="275"/>
      <c r="J26" s="275"/>
      <c r="K26" s="276"/>
    </row>
    <row r="27" spans="1:18" ht="23.25">
      <c r="B27" s="276"/>
      <c r="C27" s="275"/>
      <c r="D27" s="275"/>
      <c r="E27" s="275"/>
      <c r="F27" s="275"/>
      <c r="G27" s="275"/>
      <c r="H27" s="275"/>
      <c r="I27" s="275"/>
      <c r="J27" s="275"/>
      <c r="K27" s="277"/>
    </row>
    <row r="28" spans="1:18" ht="23.25" customHeight="1">
      <c r="B28" s="276"/>
      <c r="C28" s="555"/>
      <c r="D28" s="555"/>
      <c r="E28" s="555"/>
      <c r="F28" s="555"/>
      <c r="G28" s="555"/>
      <c r="H28" s="555"/>
      <c r="I28" s="555"/>
      <c r="J28" s="555"/>
      <c r="K28" s="276"/>
    </row>
    <row r="29" spans="1:18" ht="23.25">
      <c r="B29" s="276"/>
      <c r="C29" s="555"/>
      <c r="D29" s="555"/>
      <c r="E29" s="555"/>
      <c r="F29" s="555"/>
      <c r="G29" s="555"/>
      <c r="H29" s="555"/>
      <c r="I29" s="275"/>
      <c r="J29" s="275"/>
      <c r="K29" s="276"/>
    </row>
    <row r="30" spans="1:18" ht="23.25">
      <c r="B30" s="276"/>
      <c r="C30" s="442"/>
      <c r="D30" s="504"/>
      <c r="E30" s="275"/>
      <c r="F30" s="276"/>
      <c r="G30" s="276"/>
      <c r="H30" s="276"/>
      <c r="I30" s="276"/>
      <c r="J30" s="276"/>
      <c r="K30" s="276"/>
      <c r="P30" s="266"/>
      <c r="Q30" s="266"/>
      <c r="R30" s="266"/>
    </row>
    <row r="31" spans="1:18" ht="23.25">
      <c r="A31" s="266"/>
      <c r="B31" s="277"/>
      <c r="C31" s="442"/>
      <c r="D31" s="275"/>
      <c r="E31" s="517"/>
      <c r="F31" s="517"/>
      <c r="G31" s="517"/>
      <c r="H31" s="517"/>
      <c r="I31" s="275"/>
      <c r="J31" s="275"/>
      <c r="K31" s="504"/>
      <c r="L31" s="265"/>
      <c r="N31" s="266"/>
      <c r="O31" s="266"/>
      <c r="P31" s="266"/>
    </row>
    <row r="32" spans="1:18" ht="23.25">
      <c r="A32" s="266"/>
      <c r="B32" s="277"/>
      <c r="C32" s="442"/>
      <c r="D32" s="275"/>
      <c r="E32" s="502"/>
      <c r="F32" s="502"/>
      <c r="G32" s="502"/>
      <c r="H32" s="502"/>
      <c r="I32" s="275"/>
      <c r="J32" s="275"/>
      <c r="K32" s="504"/>
      <c r="L32" s="265"/>
      <c r="N32" s="266"/>
      <c r="O32" s="266"/>
      <c r="P32" s="266"/>
    </row>
    <row r="33" spans="1:16" ht="23.25">
      <c r="A33" s="266"/>
      <c r="B33" s="277"/>
      <c r="C33" s="442"/>
      <c r="D33" s="275"/>
      <c r="E33" s="275"/>
      <c r="F33" s="502"/>
      <c r="G33" s="502"/>
      <c r="H33" s="502"/>
      <c r="I33" s="275"/>
      <c r="J33" s="275"/>
      <c r="K33" s="504"/>
      <c r="L33" s="265"/>
      <c r="N33" s="266"/>
      <c r="O33" s="266"/>
      <c r="P33" s="266"/>
    </row>
    <row r="34" spans="1:16" ht="23.25">
      <c r="A34" s="266"/>
      <c r="B34" s="277"/>
      <c r="C34" s="442"/>
      <c r="D34" s="275"/>
      <c r="E34" s="515"/>
      <c r="F34" s="515"/>
      <c r="G34" s="515"/>
      <c r="H34" s="515"/>
      <c r="I34" s="275"/>
      <c r="J34" s="275"/>
      <c r="K34" s="504"/>
      <c r="L34" s="265"/>
      <c r="N34" s="266"/>
      <c r="O34" s="266"/>
      <c r="P34" s="266"/>
    </row>
    <row r="35" spans="1:16" ht="23.25" customHeight="1">
      <c r="B35" s="504"/>
      <c r="C35" s="442"/>
      <c r="D35" s="517"/>
      <c r="E35" s="517"/>
      <c r="F35" s="517"/>
      <c r="G35" s="517"/>
      <c r="H35" s="275"/>
      <c r="I35" s="275"/>
      <c r="J35" s="278"/>
      <c r="K35" s="276"/>
    </row>
    <row r="36" spans="1:16" ht="23.25">
      <c r="B36" s="504"/>
      <c r="C36" s="516"/>
      <c r="D36" s="516"/>
      <c r="E36" s="275"/>
      <c r="F36" s="275"/>
      <c r="G36" s="275"/>
      <c r="H36" s="275"/>
      <c r="I36" s="275"/>
      <c r="J36" s="501"/>
      <c r="K36" s="276"/>
    </row>
    <row r="37" spans="1:16" ht="23.25">
      <c r="B37" s="276"/>
      <c r="C37" s="503"/>
      <c r="D37" s="275"/>
      <c r="E37" s="515"/>
      <c r="F37" s="515"/>
      <c r="G37" s="515"/>
      <c r="H37" s="515"/>
      <c r="I37" s="275"/>
      <c r="J37" s="275"/>
      <c r="K37" s="504"/>
    </row>
    <row r="38" spans="1:16" ht="23.25">
      <c r="B38" s="276"/>
      <c r="C38" s="275"/>
      <c r="D38" s="517"/>
      <c r="E38" s="517"/>
      <c r="F38" s="517"/>
      <c r="G38" s="517"/>
      <c r="H38" s="275"/>
      <c r="I38" s="275"/>
      <c r="J38" s="278"/>
      <c r="K38" s="276"/>
    </row>
    <row r="39" spans="1:16" ht="23.25">
      <c r="B39" s="276"/>
      <c r="C39" s="275"/>
      <c r="D39" s="442"/>
      <c r="E39" s="515"/>
      <c r="F39" s="515"/>
      <c r="G39" s="515"/>
      <c r="H39" s="515"/>
      <c r="I39" s="515"/>
      <c r="J39" s="515"/>
      <c r="K39" s="515"/>
    </row>
    <row r="40" spans="1:16" ht="23.25">
      <c r="B40" s="276"/>
      <c r="C40" s="278"/>
      <c r="D40" s="275"/>
      <c r="E40" s="515"/>
      <c r="F40" s="515"/>
      <c r="G40" s="515"/>
      <c r="H40" s="515"/>
      <c r="I40" s="275"/>
      <c r="J40" s="275"/>
      <c r="K40" s="276"/>
    </row>
    <row r="41" spans="1:16" ht="23.25">
      <c r="B41" s="276"/>
      <c r="C41" s="278"/>
      <c r="D41" s="517"/>
      <c r="E41" s="517"/>
      <c r="F41" s="517"/>
      <c r="G41" s="517"/>
      <c r="H41" s="275"/>
      <c r="I41" s="275"/>
      <c r="J41" s="278"/>
      <c r="K41" s="276"/>
    </row>
    <row r="42" spans="1:16" ht="23.25">
      <c r="B42" s="276"/>
      <c r="C42" s="276"/>
      <c r="D42" s="276"/>
      <c r="E42" s="515"/>
      <c r="F42" s="515"/>
      <c r="G42" s="515"/>
      <c r="H42" s="515"/>
      <c r="I42" s="515"/>
      <c r="J42" s="515"/>
      <c r="K42" s="515"/>
    </row>
    <row r="43" spans="1:16" ht="23.25">
      <c r="B43" s="276"/>
      <c r="C43" s="276"/>
      <c r="D43" s="276"/>
      <c r="E43" s="556"/>
      <c r="F43" s="556"/>
      <c r="G43" s="556"/>
      <c r="H43" s="556"/>
      <c r="I43" s="276"/>
      <c r="J43" s="276"/>
      <c r="K43" s="276"/>
    </row>
  </sheetData>
  <mergeCells count="57">
    <mergeCell ref="F12:G12"/>
    <mergeCell ref="I12:J12"/>
    <mergeCell ref="F13:G13"/>
    <mergeCell ref="B12:D12"/>
    <mergeCell ref="E20:H20"/>
    <mergeCell ref="F14:G14"/>
    <mergeCell ref="F15:G15"/>
    <mergeCell ref="B19:H19"/>
    <mergeCell ref="F16:G16"/>
    <mergeCell ref="I20:J20"/>
    <mergeCell ref="I19:J19"/>
    <mergeCell ref="B10:D10"/>
    <mergeCell ref="I10:J10"/>
    <mergeCell ref="F11:G11"/>
    <mergeCell ref="I11:J11"/>
    <mergeCell ref="F10:G10"/>
    <mergeCell ref="B11:D11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E40:H40"/>
    <mergeCell ref="E43:H43"/>
    <mergeCell ref="E42:K42"/>
    <mergeCell ref="D25:H25"/>
    <mergeCell ref="D41:G41"/>
    <mergeCell ref="C26:H26"/>
    <mergeCell ref="C29:H29"/>
    <mergeCell ref="C36:D36"/>
    <mergeCell ref="D35:G35"/>
    <mergeCell ref="D38:G38"/>
    <mergeCell ref="C28:J28"/>
    <mergeCell ref="E31:H31"/>
    <mergeCell ref="E39:K39"/>
    <mergeCell ref="E34:H34"/>
    <mergeCell ref="E37:H37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87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K37"/>
  <sheetViews>
    <sheetView showGridLines="0" view="pageBreakPreview" zoomScale="90" zoomScaleNormal="100" zoomScaleSheetLayoutView="90" workbookViewId="0">
      <selection activeCell="M4" sqref="M4"/>
    </sheetView>
  </sheetViews>
  <sheetFormatPr defaultColWidth="9.1640625" defaultRowHeight="18.75"/>
  <cols>
    <col min="1" max="1" width="2.5" style="74" customWidth="1"/>
    <col min="2" max="2" width="7.5" style="74" customWidth="1"/>
    <col min="3" max="3" width="10.1640625" style="74" customWidth="1"/>
    <col min="4" max="4" width="42.6640625" style="74" customWidth="1"/>
    <col min="5" max="5" width="10.33203125" style="74" bestFit="1" customWidth="1"/>
    <col min="6" max="6" width="17.6640625" style="74" customWidth="1"/>
    <col min="7" max="7" width="16.83203125" style="74" customWidth="1"/>
    <col min="8" max="8" width="15.33203125" style="74" customWidth="1"/>
    <col min="9" max="9" width="9.1640625" style="74" customWidth="1"/>
    <col min="10" max="10" width="13.5" style="74" customWidth="1"/>
    <col min="11" max="11" width="17.33203125" style="74" customWidth="1"/>
    <col min="12" max="16384" width="9.1640625" style="74"/>
  </cols>
  <sheetData>
    <row r="1" spans="2:8" ht="19.5" customHeight="1"/>
    <row r="2" spans="2:8" ht="32.25" customHeight="1">
      <c r="B2" s="589" t="s">
        <v>40</v>
      </c>
      <c r="C2" s="589"/>
      <c r="D2" s="589"/>
      <c r="E2" s="589"/>
      <c r="F2" s="589"/>
      <c r="G2" s="589"/>
      <c r="H2" s="589"/>
    </row>
    <row r="3" spans="2:8" ht="23.25" customHeight="1">
      <c r="B3" s="248"/>
      <c r="C3" s="248"/>
      <c r="D3" s="248"/>
      <c r="E3" s="248"/>
      <c r="F3" s="248"/>
      <c r="G3" s="248"/>
      <c r="H3" s="248"/>
    </row>
    <row r="4" spans="2:8" ht="61.5" customHeight="1">
      <c r="B4" s="569" t="str">
        <f>ปร5!A3</f>
        <v>ชื่อโครงการ/ปรับปรุงอาคารศิลปะ</v>
      </c>
      <c r="C4" s="569"/>
      <c r="D4" s="569"/>
      <c r="E4" s="569"/>
      <c r="F4" s="569"/>
      <c r="G4" s="569"/>
      <c r="H4" s="569"/>
    </row>
    <row r="5" spans="2:8" ht="23.25" customHeight="1">
      <c r="B5" s="233"/>
      <c r="C5" s="233"/>
      <c r="D5" s="233"/>
      <c r="E5" s="233"/>
      <c r="F5" s="233"/>
      <c r="G5" s="233"/>
      <c r="H5" s="233"/>
    </row>
    <row r="6" spans="2:8" ht="23.25" customHeight="1">
      <c r="B6" s="591"/>
      <c r="C6" s="591"/>
      <c r="D6" s="591"/>
      <c r="E6" s="591"/>
      <c r="F6" s="591"/>
      <c r="G6" s="591"/>
      <c r="H6" s="591"/>
    </row>
    <row r="7" spans="2:8" ht="23.25" customHeight="1">
      <c r="B7" s="591"/>
      <c r="C7" s="591"/>
      <c r="D7" s="591"/>
      <c r="E7" s="591"/>
      <c r="F7" s="591"/>
      <c r="G7" s="591"/>
      <c r="H7" s="591"/>
    </row>
    <row r="8" spans="2:8" ht="23.25" customHeight="1">
      <c r="B8" s="591"/>
      <c r="C8" s="591"/>
      <c r="D8" s="591"/>
      <c r="E8" s="591"/>
      <c r="F8" s="591"/>
      <c r="G8" s="591"/>
      <c r="H8" s="591"/>
    </row>
    <row r="9" spans="2:8" ht="23.25" customHeight="1">
      <c r="B9" s="591">
        <f>ปร5!A6</f>
        <v>0</v>
      </c>
      <c r="C9" s="591"/>
      <c r="D9" s="591"/>
      <c r="E9" s="591"/>
      <c r="F9" s="591"/>
      <c r="G9" s="591"/>
      <c r="H9" s="591"/>
    </row>
    <row r="10" spans="2:8" ht="23.25" customHeight="1">
      <c r="B10" s="134"/>
      <c r="C10" s="135"/>
      <c r="D10" s="136"/>
      <c r="E10" s="590" t="s">
        <v>2</v>
      </c>
      <c r="F10" s="590"/>
      <c r="G10" s="590"/>
      <c r="H10" s="590"/>
    </row>
    <row r="11" spans="2:8" ht="32.25" customHeight="1">
      <c r="B11" s="102" t="s">
        <v>41</v>
      </c>
      <c r="C11" s="594" t="s">
        <v>5</v>
      </c>
      <c r="D11" s="594"/>
      <c r="E11" s="594"/>
      <c r="F11" s="103" t="s">
        <v>42</v>
      </c>
      <c r="G11" s="505" t="s">
        <v>43</v>
      </c>
      <c r="H11" s="102" t="s">
        <v>7</v>
      </c>
    </row>
    <row r="12" spans="2:8" ht="22.5" customHeight="1">
      <c r="B12" s="104">
        <v>1</v>
      </c>
      <c r="C12" s="595" t="s">
        <v>44</v>
      </c>
      <c r="D12" s="596"/>
      <c r="E12" s="597"/>
      <c r="F12" s="105"/>
      <c r="G12" s="137"/>
      <c r="H12" s="107"/>
    </row>
    <row r="13" spans="2:8" ht="22.5" customHeight="1">
      <c r="B13" s="108"/>
      <c r="C13" s="598" t="s">
        <v>45</v>
      </c>
      <c r="D13" s="599"/>
      <c r="E13" s="600"/>
      <c r="F13" s="105" t="e">
        <f>#REF!</f>
        <v>#REF!</v>
      </c>
      <c r="G13" s="138" t="e">
        <f>F13</f>
        <v>#REF!</v>
      </c>
      <c r="H13" s="109"/>
    </row>
    <row r="14" spans="2:8" ht="22.5" customHeight="1">
      <c r="B14" s="108"/>
      <c r="C14" s="586"/>
      <c r="D14" s="587"/>
      <c r="E14" s="588"/>
      <c r="F14" s="105"/>
      <c r="G14" s="139"/>
      <c r="H14" s="140"/>
    </row>
    <row r="15" spans="2:8" ht="22.5" customHeight="1">
      <c r="B15" s="108"/>
      <c r="C15" s="586"/>
      <c r="D15" s="587"/>
      <c r="E15" s="588"/>
      <c r="F15" s="105"/>
      <c r="G15" s="138"/>
      <c r="H15" s="141"/>
    </row>
    <row r="16" spans="2:8" ht="22.5" customHeight="1">
      <c r="B16" s="108"/>
      <c r="C16" s="586"/>
      <c r="D16" s="587"/>
      <c r="E16" s="588"/>
      <c r="F16" s="105"/>
      <c r="G16" s="139"/>
      <c r="H16" s="140"/>
    </row>
    <row r="17" spans="2:11" ht="22.5" customHeight="1">
      <c r="B17" s="108"/>
      <c r="C17" s="131"/>
      <c r="D17" s="132"/>
      <c r="E17" s="133"/>
      <c r="F17" s="105"/>
      <c r="G17" s="138"/>
      <c r="H17" s="141"/>
    </row>
    <row r="18" spans="2:11" ht="22.5" customHeight="1">
      <c r="B18" s="108"/>
      <c r="C18" s="586"/>
      <c r="D18" s="587"/>
      <c r="E18" s="588"/>
      <c r="F18" s="105"/>
      <c r="G18" s="105"/>
      <c r="H18" s="109"/>
    </row>
    <row r="19" spans="2:11" ht="22.5" customHeight="1">
      <c r="B19" s="108"/>
      <c r="C19" s="586"/>
      <c r="D19" s="587"/>
      <c r="E19" s="588"/>
      <c r="F19" s="105"/>
      <c r="G19" s="105"/>
      <c r="H19" s="109"/>
    </row>
    <row r="20" spans="2:11" ht="22.5" customHeight="1">
      <c r="B20" s="108"/>
      <c r="C20" s="586"/>
      <c r="D20" s="587"/>
      <c r="E20" s="588"/>
      <c r="F20" s="105"/>
      <c r="G20" s="105"/>
      <c r="H20" s="109"/>
    </row>
    <row r="21" spans="2:11" ht="22.5" customHeight="1">
      <c r="B21" s="108"/>
      <c r="C21" s="586"/>
      <c r="D21" s="587"/>
      <c r="E21" s="588"/>
      <c r="F21" s="105"/>
      <c r="G21" s="105"/>
      <c r="H21" s="109"/>
    </row>
    <row r="22" spans="2:11" ht="22.5" customHeight="1">
      <c r="B22" s="108"/>
      <c r="C22" s="586"/>
      <c r="D22" s="587"/>
      <c r="E22" s="588"/>
      <c r="F22" s="105"/>
      <c r="G22" s="105"/>
      <c r="H22" s="109"/>
    </row>
    <row r="23" spans="2:11" ht="22.5" customHeight="1">
      <c r="B23" s="115"/>
      <c r="C23" s="601"/>
      <c r="D23" s="602"/>
      <c r="E23" s="603"/>
      <c r="F23" s="118"/>
      <c r="G23" s="118"/>
      <c r="H23" s="119"/>
    </row>
    <row r="24" spans="2:11" ht="22.5" customHeight="1" thickBot="1">
      <c r="B24" s="120"/>
      <c r="C24" s="121"/>
      <c r="D24" s="122"/>
      <c r="E24" s="123"/>
      <c r="F24" s="124" t="s">
        <v>22</v>
      </c>
      <c r="G24" s="125" t="e">
        <f>SUM(G12:G23)</f>
        <v>#REF!</v>
      </c>
      <c r="H24" s="109"/>
    </row>
    <row r="25" spans="2:11" ht="19.5" thickTop="1"/>
    <row r="27" spans="2:11">
      <c r="B27" s="593"/>
      <c r="C27" s="593"/>
      <c r="D27" s="593"/>
      <c r="E27" s="593"/>
      <c r="F27" s="593"/>
      <c r="G27" s="593"/>
      <c r="H27" s="593"/>
    </row>
    <row r="28" spans="2:11">
      <c r="B28" s="593"/>
      <c r="C28" s="593"/>
      <c r="D28" s="593"/>
      <c r="E28" s="593"/>
      <c r="F28" s="593"/>
      <c r="G28" s="593"/>
      <c r="H28" s="593"/>
    </row>
    <row r="29" spans="2:11" ht="21">
      <c r="B29" s="142"/>
      <c r="C29" s="142"/>
      <c r="D29" s="142"/>
      <c r="E29" s="142"/>
      <c r="F29" s="142"/>
      <c r="G29" s="584"/>
      <c r="H29" s="584"/>
      <c r="I29" s="584"/>
      <c r="J29" s="584"/>
      <c r="K29" s="584"/>
    </row>
    <row r="30" spans="2:11" ht="21">
      <c r="B30" s="142"/>
      <c r="C30" s="142"/>
      <c r="D30" s="217"/>
      <c r="E30" s="142"/>
      <c r="F30" s="142"/>
      <c r="G30" s="585"/>
      <c r="H30" s="585"/>
      <c r="I30" s="585"/>
      <c r="J30" s="269"/>
      <c r="K30" s="269"/>
    </row>
    <row r="31" spans="2:11" ht="21">
      <c r="B31" s="142"/>
      <c r="C31" s="142"/>
      <c r="D31" s="217"/>
      <c r="E31" s="142"/>
      <c r="F31" s="142"/>
      <c r="G31" s="592"/>
      <c r="H31" s="592"/>
      <c r="I31" s="592"/>
      <c r="J31" s="270"/>
      <c r="K31" s="271"/>
    </row>
    <row r="32" spans="2:11" ht="21">
      <c r="B32" s="216"/>
      <c r="C32" s="220"/>
      <c r="D32" s="219"/>
      <c r="E32" s="220"/>
      <c r="F32" s="221"/>
      <c r="G32" s="584"/>
      <c r="H32" s="584"/>
      <c r="I32" s="584"/>
      <c r="J32" s="584"/>
      <c r="K32" s="584"/>
    </row>
    <row r="33" spans="2:11" ht="21">
      <c r="B33" s="216"/>
      <c r="C33" s="220"/>
      <c r="D33" s="219"/>
      <c r="E33" s="220"/>
      <c r="F33" s="216"/>
      <c r="G33" s="585"/>
      <c r="H33" s="585"/>
      <c r="I33" s="585"/>
      <c r="J33" s="269"/>
      <c r="K33" s="269"/>
    </row>
    <row r="34" spans="2:11" ht="21">
      <c r="B34" s="216"/>
      <c r="C34" s="220"/>
      <c r="D34" s="226"/>
      <c r="E34" s="220"/>
      <c r="F34" s="216"/>
      <c r="G34" s="271"/>
      <c r="H34" s="271"/>
      <c r="I34" s="272"/>
      <c r="J34" s="271"/>
      <c r="K34" s="273"/>
    </row>
    <row r="35" spans="2:11" ht="21">
      <c r="B35" s="227"/>
      <c r="C35" s="222"/>
      <c r="D35" s="227"/>
      <c r="E35" s="227"/>
      <c r="F35" s="228"/>
      <c r="G35" s="584"/>
      <c r="H35" s="584"/>
      <c r="I35" s="584"/>
      <c r="J35" s="584"/>
      <c r="K35" s="584"/>
    </row>
    <row r="36" spans="2:11" ht="21">
      <c r="B36" s="227"/>
      <c r="C36" s="223"/>
      <c r="D36" s="227"/>
      <c r="E36" s="227"/>
      <c r="F36" s="227"/>
      <c r="G36" s="585"/>
      <c r="H36" s="585"/>
      <c r="I36" s="585"/>
      <c r="J36" s="269"/>
      <c r="K36" s="273"/>
    </row>
    <row r="37" spans="2:11">
      <c r="B37" s="593"/>
      <c r="C37" s="593"/>
      <c r="D37" s="593"/>
      <c r="E37" s="593"/>
      <c r="F37" s="593"/>
      <c r="G37" s="593"/>
      <c r="H37" s="593"/>
    </row>
  </sheetData>
  <mergeCells count="29">
    <mergeCell ref="B37:H37"/>
    <mergeCell ref="C11:E11"/>
    <mergeCell ref="C12:E12"/>
    <mergeCell ref="C13:E13"/>
    <mergeCell ref="C14:E14"/>
    <mergeCell ref="C15:E15"/>
    <mergeCell ref="B27:H27"/>
    <mergeCell ref="B28:H28"/>
    <mergeCell ref="C22:E22"/>
    <mergeCell ref="C23:E23"/>
    <mergeCell ref="C16:E16"/>
    <mergeCell ref="C18:E18"/>
    <mergeCell ref="C19:E19"/>
    <mergeCell ref="C20:E20"/>
    <mergeCell ref="G29:K29"/>
    <mergeCell ref="G30:I30"/>
    <mergeCell ref="G35:K35"/>
    <mergeCell ref="G36:I36"/>
    <mergeCell ref="C21:E21"/>
    <mergeCell ref="B2:H2"/>
    <mergeCell ref="E10:H10"/>
    <mergeCell ref="B6:H6"/>
    <mergeCell ref="B7:H7"/>
    <mergeCell ref="B8:H8"/>
    <mergeCell ref="B9:H9"/>
    <mergeCell ref="G31:I31"/>
    <mergeCell ref="G32:K32"/>
    <mergeCell ref="G33:I33"/>
    <mergeCell ref="B4:H4"/>
  </mergeCells>
  <phoneticPr fontId="47" type="noConversion"/>
  <pageMargins left="0.39370078740157483" right="0.23622047244094491" top="0.74803149606299213" bottom="0.6692913385826772" header="0.51181102362204722" footer="0.51181102362204722"/>
  <pageSetup paperSize="9" scale="90" orientation="portrait" horizontalDpi="4294967294" verticalDpi="4294967293" r:id="rId1"/>
  <headerFooter alignWithMargins="0">
    <oddHeader>&amp;R&amp;14แบบปร.5 (พ)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N36"/>
  <sheetViews>
    <sheetView showGridLines="0" view="pageBreakPreview" topLeftCell="A10" zoomScaleSheetLayoutView="100" workbookViewId="0">
      <selection activeCell="K7" sqref="K7"/>
    </sheetView>
  </sheetViews>
  <sheetFormatPr defaultColWidth="9.1640625" defaultRowHeight="18.75"/>
  <cols>
    <col min="1" max="1" width="7.5" style="74" customWidth="1"/>
    <col min="2" max="2" width="10.1640625" style="74" customWidth="1"/>
    <col min="3" max="3" width="29.5" style="74" customWidth="1"/>
    <col min="4" max="4" width="22.5" style="74" customWidth="1"/>
    <col min="5" max="5" width="17.6640625" style="74" customWidth="1"/>
    <col min="6" max="6" width="16.83203125" style="74" customWidth="1"/>
    <col min="7" max="7" width="18.5" style="74" customWidth="1"/>
    <col min="8" max="8" width="9.1640625" style="74" customWidth="1"/>
    <col min="9" max="9" width="13.5" style="74" customWidth="1"/>
    <col min="10" max="10" width="17.33203125" style="74" customWidth="1"/>
    <col min="11" max="16384" width="9.1640625" style="74"/>
  </cols>
  <sheetData>
    <row r="1" spans="1:14" ht="32.25" customHeight="1">
      <c r="A1" s="589" t="s">
        <v>46</v>
      </c>
      <c r="B1" s="589"/>
      <c r="C1" s="589"/>
      <c r="D1" s="589"/>
      <c r="E1" s="589"/>
      <c r="F1" s="589"/>
      <c r="G1" s="589"/>
    </row>
    <row r="2" spans="1:14" ht="23.25" customHeight="1">
      <c r="A2" s="248"/>
      <c r="B2" s="248"/>
      <c r="C2" s="248"/>
      <c r="D2" s="248"/>
      <c r="E2" s="248"/>
      <c r="F2" s="248"/>
      <c r="G2" s="248"/>
      <c r="H2" s="751"/>
      <c r="I2" s="751"/>
      <c r="J2" s="751"/>
      <c r="K2" s="751"/>
      <c r="L2" s="91"/>
    </row>
    <row r="3" spans="1:14" ht="54" customHeight="1">
      <c r="A3" s="569" t="str">
        <f>ปร5!A3</f>
        <v>ชื่อโครงการ/ปรับปรุงอาคารศิลปะ</v>
      </c>
      <c r="B3" s="569"/>
      <c r="C3" s="569"/>
      <c r="D3" s="569"/>
      <c r="E3" s="569"/>
      <c r="F3" s="569"/>
      <c r="G3" s="569"/>
      <c r="H3" s="751"/>
      <c r="I3" s="751"/>
      <c r="J3" s="751"/>
      <c r="K3" s="751"/>
      <c r="L3" s="752"/>
      <c r="M3" s="752"/>
      <c r="N3" s="752"/>
    </row>
    <row r="4" spans="1:14" ht="23.25" customHeight="1">
      <c r="A4" s="233"/>
      <c r="B4" s="233"/>
      <c r="C4" s="233"/>
      <c r="D4" s="233"/>
      <c r="E4" s="233"/>
      <c r="F4" s="233"/>
      <c r="G4" s="233"/>
      <c r="H4" s="751"/>
      <c r="I4" s="751"/>
      <c r="J4" s="751"/>
      <c r="K4" s="751"/>
      <c r="L4" s="126"/>
      <c r="M4" s="126"/>
      <c r="N4" s="126"/>
    </row>
    <row r="5" spans="1:14" ht="23.25" customHeight="1">
      <c r="A5" s="591"/>
      <c r="B5" s="591"/>
      <c r="C5" s="591"/>
      <c r="D5" s="591"/>
      <c r="E5" s="591"/>
      <c r="F5" s="591"/>
      <c r="G5" s="591"/>
      <c r="H5" s="751"/>
      <c r="I5" s="126"/>
      <c r="J5" s="126"/>
      <c r="K5" s="126"/>
      <c r="L5" s="126"/>
      <c r="M5" s="126"/>
      <c r="N5" s="126"/>
    </row>
    <row r="6" spans="1:14" ht="23.25" customHeight="1">
      <c r="A6" s="591"/>
      <c r="B6" s="591"/>
      <c r="C6" s="591"/>
      <c r="D6" s="591"/>
      <c r="E6" s="591"/>
      <c r="F6" s="591"/>
      <c r="G6" s="591"/>
      <c r="H6" s="751"/>
      <c r="I6" s="126"/>
      <c r="J6" s="126"/>
      <c r="K6" s="126"/>
      <c r="L6" s="126"/>
      <c r="M6" s="126"/>
      <c r="N6" s="126"/>
    </row>
    <row r="7" spans="1:14" ht="23.25" customHeight="1">
      <c r="A7" s="591"/>
      <c r="B7" s="591"/>
      <c r="C7" s="591"/>
      <c r="D7" s="591"/>
      <c r="E7" s="591"/>
      <c r="F7" s="591"/>
      <c r="G7" s="591"/>
      <c r="H7" s="91"/>
      <c r="I7" s="129"/>
      <c r="J7" s="126"/>
      <c r="K7" s="126"/>
      <c r="L7" s="126"/>
      <c r="M7" s="126"/>
      <c r="N7" s="126"/>
    </row>
    <row r="8" spans="1:14" ht="23.25" customHeight="1">
      <c r="A8" s="130"/>
      <c r="B8" s="100"/>
      <c r="C8" s="101"/>
      <c r="D8" s="610" t="s">
        <v>2</v>
      </c>
      <c r="E8" s="610"/>
      <c r="F8" s="610"/>
      <c r="G8" s="610"/>
      <c r="H8" s="91"/>
      <c r="I8" s="129"/>
      <c r="J8" s="126"/>
      <c r="K8" s="126"/>
      <c r="L8" s="126"/>
      <c r="M8" s="126"/>
      <c r="N8" s="126"/>
    </row>
    <row r="9" spans="1:14" ht="32.25" customHeight="1">
      <c r="A9" s="102" t="s">
        <v>41</v>
      </c>
      <c r="B9" s="606" t="s">
        <v>5</v>
      </c>
      <c r="C9" s="607"/>
      <c r="D9" s="103" t="s">
        <v>47</v>
      </c>
      <c r="E9" s="103" t="s">
        <v>48</v>
      </c>
      <c r="F9" s="505" t="s">
        <v>43</v>
      </c>
      <c r="G9" s="128" t="s">
        <v>7</v>
      </c>
      <c r="H9" s="91"/>
      <c r="I9" s="126"/>
      <c r="J9" s="126"/>
      <c r="K9"/>
      <c r="L9" s="126"/>
      <c r="M9" s="126"/>
      <c r="N9" s="127"/>
    </row>
    <row r="10" spans="1:14" ht="22.5" customHeight="1">
      <c r="A10" s="104">
        <v>1</v>
      </c>
      <c r="B10" s="608" t="s">
        <v>49</v>
      </c>
      <c r="C10" s="609"/>
      <c r="D10" s="105">
        <f>'สวนที่1-ก่อสร้าง(ปร4)'!K12</f>
        <v>0</v>
      </c>
      <c r="E10" s="106">
        <f>ปร5!H10</f>
        <v>1.3079000000000001</v>
      </c>
      <c r="F10" s="105">
        <f>D10*E10</f>
        <v>0</v>
      </c>
      <c r="G10" s="107"/>
    </row>
    <row r="11" spans="1:14" ht="22.5" customHeight="1">
      <c r="A11" s="108">
        <v>2</v>
      </c>
      <c r="B11" s="604" t="s">
        <v>50</v>
      </c>
      <c r="C11" s="605"/>
      <c r="D11" s="105">
        <f>'สวนที่1-ก่อสร้าง(ปร4)'!K13</f>
        <v>0</v>
      </c>
      <c r="E11" s="106">
        <f>ปร5!H10</f>
        <v>1.3079000000000001</v>
      </c>
      <c r="F11" s="105">
        <f>D11*E11</f>
        <v>0</v>
      </c>
      <c r="G11" s="109"/>
    </row>
    <row r="12" spans="1:14" ht="22.5" customHeight="1">
      <c r="A12" s="108">
        <v>3</v>
      </c>
      <c r="B12" s="604" t="s">
        <v>51</v>
      </c>
      <c r="C12" s="605"/>
      <c r="D12" s="105">
        <f>'สวนที่1-ก่อสร้าง(ปร4)'!K14</f>
        <v>0</v>
      </c>
      <c r="E12" s="106">
        <f>ปร5!H10</f>
        <v>1.3079000000000001</v>
      </c>
      <c r="F12" s="105">
        <f>D12*E12</f>
        <v>0</v>
      </c>
      <c r="G12" s="109"/>
    </row>
    <row r="13" spans="1:14" ht="22.5" customHeight="1">
      <c r="A13" s="108">
        <v>4</v>
      </c>
      <c r="B13" s="604" t="s">
        <v>52</v>
      </c>
      <c r="C13" s="605"/>
      <c r="D13" s="105">
        <f>'สวนที่1-ก่อสร้าง(ปร4)'!K15</f>
        <v>0</v>
      </c>
      <c r="E13" s="110">
        <f>ปร5!H10</f>
        <v>1.3079000000000001</v>
      </c>
      <c r="F13" s="105"/>
      <c r="G13" s="109"/>
    </row>
    <row r="14" spans="1:14" ht="22.5" customHeight="1">
      <c r="A14" s="108"/>
      <c r="B14" s="111"/>
      <c r="C14" s="112"/>
      <c r="D14" s="105"/>
      <c r="E14" s="105"/>
      <c r="F14" s="105"/>
      <c r="G14" s="109"/>
    </row>
    <row r="15" spans="1:14" ht="22.5" customHeight="1">
      <c r="A15" s="108"/>
      <c r="B15" s="112"/>
      <c r="C15" s="112"/>
      <c r="D15" s="105"/>
      <c r="E15" s="105"/>
      <c r="F15" s="105"/>
      <c r="G15" s="109"/>
    </row>
    <row r="16" spans="1:14" ht="22.5" customHeight="1">
      <c r="A16" s="108"/>
      <c r="B16" s="112" t="s">
        <v>53</v>
      </c>
      <c r="C16" s="113"/>
      <c r="D16" s="105"/>
      <c r="E16" s="105"/>
      <c r="F16" s="105"/>
      <c r="G16" s="109"/>
    </row>
    <row r="17" spans="1:9" ht="22.5" customHeight="1">
      <c r="A17" s="108"/>
      <c r="B17" s="112" t="s">
        <v>54</v>
      </c>
      <c r="C17" s="114"/>
      <c r="D17" s="105"/>
      <c r="E17" s="105"/>
      <c r="F17" s="105"/>
      <c r="G17" s="109"/>
    </row>
    <row r="18" spans="1:9" ht="22.5" customHeight="1">
      <c r="A18" s="108"/>
      <c r="B18" s="112" t="s">
        <v>55</v>
      </c>
      <c r="C18" s="113"/>
      <c r="D18" s="105"/>
      <c r="E18" s="105"/>
      <c r="F18" s="105"/>
      <c r="G18" s="109"/>
    </row>
    <row r="19" spans="1:9" ht="22.5" customHeight="1">
      <c r="A19" s="108"/>
      <c r="B19" s="112" t="s">
        <v>56</v>
      </c>
      <c r="C19" s="114"/>
      <c r="D19" s="105"/>
      <c r="E19" s="105"/>
      <c r="F19" s="105"/>
      <c r="G19" s="109"/>
    </row>
    <row r="20" spans="1:9" ht="22.5" customHeight="1">
      <c r="A20" s="108"/>
      <c r="B20" s="112" t="s">
        <v>57</v>
      </c>
      <c r="C20" s="114"/>
      <c r="D20" s="105"/>
      <c r="E20" s="105"/>
      <c r="F20" s="105"/>
      <c r="G20" s="109"/>
    </row>
    <row r="21" spans="1:9" ht="22.5" customHeight="1">
      <c r="A21" s="115"/>
      <c r="B21" s="116"/>
      <c r="C21" s="117"/>
      <c r="D21" s="118"/>
      <c r="E21" s="118"/>
      <c r="F21" s="118"/>
      <c r="G21" s="119"/>
    </row>
    <row r="22" spans="1:9" ht="22.5" customHeight="1" thickBot="1">
      <c r="A22" s="120"/>
      <c r="B22" s="121"/>
      <c r="C22" s="122"/>
      <c r="D22" s="123"/>
      <c r="E22" s="124" t="s">
        <v>22</v>
      </c>
      <c r="F22" s="224">
        <f>SUM(F10:F21)</f>
        <v>0</v>
      </c>
      <c r="G22" s="109"/>
    </row>
    <row r="23" spans="1:9" ht="19.5" thickTop="1"/>
    <row r="26" spans="1:9" s="91" customFormat="1"/>
    <row r="27" spans="1:9" s="91" customFormat="1"/>
    <row r="28" spans="1:9" s="91" customFormat="1" ht="23.25">
      <c r="A28" s="274"/>
      <c r="B28" s="274"/>
      <c r="C28" s="515"/>
      <c r="D28" s="515"/>
      <c r="E28" s="515"/>
      <c r="F28" s="515"/>
      <c r="G28" s="515"/>
      <c r="H28" s="515"/>
      <c r="I28" s="515"/>
    </row>
    <row r="29" spans="1:9" s="91" customFormat="1" ht="23.25">
      <c r="A29" s="274"/>
      <c r="B29" s="274"/>
      <c r="C29" s="275"/>
      <c r="D29" s="275"/>
      <c r="E29" s="275"/>
      <c r="F29" s="275"/>
      <c r="G29" s="275"/>
      <c r="H29" s="275"/>
      <c r="I29" s="275"/>
    </row>
    <row r="30" spans="1:9" s="91" customFormat="1" ht="23.25">
      <c r="A30" s="274"/>
      <c r="B30" s="274"/>
      <c r="C30" s="276"/>
      <c r="D30" s="276"/>
      <c r="E30" s="276"/>
      <c r="F30" s="276"/>
      <c r="G30" s="276"/>
      <c r="H30" s="276"/>
      <c r="I30" s="277"/>
    </row>
    <row r="31" spans="1:9" s="91" customFormat="1" ht="23.25">
      <c r="A31" s="274"/>
      <c r="B31" s="274"/>
      <c r="C31" s="515"/>
      <c r="D31" s="515"/>
      <c r="E31" s="515"/>
      <c r="F31" s="515"/>
      <c r="G31" s="515"/>
      <c r="H31" s="515"/>
      <c r="I31" s="515"/>
    </row>
    <row r="32" spans="1:9" s="91" customFormat="1" ht="23.25">
      <c r="A32" s="274"/>
      <c r="B32" s="274"/>
      <c r="C32" s="555"/>
      <c r="D32" s="555"/>
      <c r="E32" s="293"/>
      <c r="F32" s="293"/>
      <c r="G32" s="293"/>
      <c r="H32" s="275"/>
      <c r="I32" s="275"/>
    </row>
    <row r="33" spans="1:9" s="91" customFormat="1" ht="23.25">
      <c r="A33" s="274"/>
      <c r="B33" s="274"/>
      <c r="C33" s="504"/>
      <c r="D33" s="276"/>
      <c r="E33" s="276"/>
      <c r="F33" s="276"/>
      <c r="G33" s="276"/>
      <c r="H33" s="276"/>
      <c r="I33" s="276"/>
    </row>
    <row r="34" spans="1:9" s="91" customFormat="1" ht="23.25">
      <c r="A34" s="274"/>
      <c r="B34" s="274"/>
      <c r="C34" s="515"/>
      <c r="D34" s="515"/>
      <c r="E34" s="515"/>
      <c r="F34" s="515"/>
      <c r="G34" s="515"/>
      <c r="H34" s="515"/>
      <c r="I34" s="515"/>
    </row>
    <row r="35" spans="1:9" s="91" customFormat="1" ht="23.25">
      <c r="A35" s="274"/>
      <c r="B35" s="274"/>
      <c r="C35" s="517"/>
      <c r="D35" s="517"/>
      <c r="E35" s="275"/>
      <c r="F35" s="275"/>
      <c r="G35" s="275"/>
      <c r="H35" s="275"/>
      <c r="I35" s="278"/>
    </row>
    <row r="36" spans="1:9" s="91" customFormat="1"/>
  </sheetData>
  <mergeCells count="16"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  <mergeCell ref="A3:G3"/>
    <mergeCell ref="C28:I28"/>
    <mergeCell ref="C31:I31"/>
    <mergeCell ref="C32:D32"/>
    <mergeCell ref="C34:I34"/>
    <mergeCell ref="C35:D35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J39"/>
  <sheetViews>
    <sheetView showGridLines="0" view="pageBreakPreview" topLeftCell="A16" zoomScale="90" zoomScaleNormal="100" zoomScaleSheetLayoutView="90" workbookViewId="0">
      <selection activeCell="N8" sqref="N8"/>
    </sheetView>
  </sheetViews>
  <sheetFormatPr defaultColWidth="9.1640625" defaultRowHeight="21.75"/>
  <cols>
    <col min="1" max="1" width="2.5" style="1" customWidth="1"/>
    <col min="2" max="2" width="7.5" style="1" customWidth="1"/>
    <col min="3" max="3" width="10.1640625" style="1" customWidth="1"/>
    <col min="4" max="4" width="42.6640625" style="1" customWidth="1"/>
    <col min="5" max="5" width="10.33203125" style="1" bestFit="1" customWidth="1"/>
    <col min="6" max="6" width="17.6640625" style="1" customWidth="1"/>
    <col min="7" max="7" width="16.83203125" style="1" customWidth="1"/>
    <col min="8" max="8" width="15.33203125" style="1" customWidth="1"/>
    <col min="9" max="9" width="9.1640625" style="1" customWidth="1"/>
    <col min="10" max="10" width="13.5" style="1" customWidth="1"/>
    <col min="11" max="11" width="17.33203125" style="1" customWidth="1"/>
    <col min="12" max="16384" width="9.1640625" style="1"/>
  </cols>
  <sheetData>
    <row r="1" spans="2:8" ht="19.5" customHeight="1">
      <c r="B1" s="589" t="s">
        <v>58</v>
      </c>
      <c r="C1" s="589"/>
      <c r="D1" s="589"/>
      <c r="E1" s="589"/>
      <c r="F1" s="589"/>
      <c r="G1" s="589"/>
      <c r="H1" s="589"/>
    </row>
    <row r="2" spans="2:8" ht="27" customHeight="1">
      <c r="B2" s="248"/>
      <c r="C2" s="248"/>
      <c r="D2" s="248"/>
      <c r="E2" s="248"/>
      <c r="F2" s="248"/>
      <c r="G2" s="248"/>
      <c r="H2" s="248"/>
    </row>
    <row r="3" spans="2:8" ht="48.75" customHeight="1">
      <c r="B3" s="569" t="str">
        <f>ปร5!A3</f>
        <v>ชื่อโครงการ/ปรับปรุงอาคารศิลปะ</v>
      </c>
      <c r="C3" s="569"/>
      <c r="D3" s="569"/>
      <c r="E3" s="569"/>
      <c r="F3" s="569"/>
      <c r="G3" s="569"/>
      <c r="H3" s="569"/>
    </row>
    <row r="4" spans="2:8" ht="23.25" customHeight="1">
      <c r="B4" s="233"/>
      <c r="C4" s="233"/>
      <c r="D4" s="233"/>
      <c r="E4" s="233"/>
      <c r="F4" s="233"/>
      <c r="G4" s="233"/>
      <c r="H4" s="233"/>
    </row>
    <row r="5" spans="2:8" ht="23.25" customHeight="1">
      <c r="B5" s="591"/>
      <c r="C5" s="591"/>
      <c r="D5" s="591"/>
      <c r="E5" s="591"/>
      <c r="F5" s="591"/>
      <c r="G5" s="591"/>
      <c r="H5" s="591"/>
    </row>
    <row r="6" spans="2:8" ht="23.25" customHeight="1">
      <c r="B6" s="591"/>
      <c r="C6" s="591"/>
      <c r="D6" s="591"/>
      <c r="E6" s="591"/>
      <c r="F6" s="591"/>
      <c r="G6" s="591"/>
      <c r="H6" s="591"/>
    </row>
    <row r="7" spans="2:8" ht="23.25" customHeight="1">
      <c r="B7" s="591"/>
      <c r="C7" s="591"/>
      <c r="D7" s="591"/>
      <c r="E7" s="591"/>
      <c r="F7" s="591"/>
      <c r="G7" s="591"/>
      <c r="H7" s="591"/>
    </row>
    <row r="8" spans="2:8" ht="23.25" customHeight="1">
      <c r="B8" s="591">
        <f>ปร5!A6</f>
        <v>0</v>
      </c>
      <c r="C8" s="591"/>
      <c r="D8" s="591"/>
      <c r="E8" s="591"/>
      <c r="F8" s="591"/>
      <c r="G8" s="591"/>
      <c r="H8" s="591"/>
    </row>
    <row r="9" spans="2:8" ht="23.25" customHeight="1">
      <c r="B9" s="130"/>
      <c r="C9" s="100"/>
      <c r="D9" s="101"/>
      <c r="E9" s="610" t="s">
        <v>2</v>
      </c>
      <c r="F9" s="610"/>
      <c r="G9" s="610"/>
      <c r="H9" s="610"/>
    </row>
    <row r="10" spans="2:8" ht="32.25" customHeight="1">
      <c r="B10" s="45" t="s">
        <v>41</v>
      </c>
      <c r="C10" s="616" t="s">
        <v>5</v>
      </c>
      <c r="D10" s="617"/>
      <c r="E10" s="507" t="s">
        <v>42</v>
      </c>
      <c r="F10" s="507" t="s">
        <v>59</v>
      </c>
      <c r="G10" s="46" t="s">
        <v>43</v>
      </c>
      <c r="H10" s="45" t="s">
        <v>7</v>
      </c>
    </row>
    <row r="11" spans="2:8" ht="22.5" customHeight="1">
      <c r="B11" s="38"/>
      <c r="C11" s="614" t="s">
        <v>60</v>
      </c>
      <c r="D11" s="615"/>
      <c r="E11" s="36">
        <f>'สวนที่2-ครุภันจัดชื(ปร4) (2)'!K39</f>
        <v>0</v>
      </c>
      <c r="F11" s="36">
        <f>E11*7/100</f>
        <v>0</v>
      </c>
      <c r="G11" s="53">
        <f>E11+F11</f>
        <v>0</v>
      </c>
      <c r="H11" s="39"/>
    </row>
    <row r="12" spans="2:8" ht="22.5" customHeight="1">
      <c r="B12" s="33"/>
      <c r="C12" s="611"/>
      <c r="D12" s="612"/>
      <c r="E12" s="36"/>
      <c r="F12" s="36"/>
      <c r="G12" s="268"/>
      <c r="H12" s="37"/>
    </row>
    <row r="13" spans="2:8" ht="22.5" customHeight="1">
      <c r="B13" s="33"/>
      <c r="C13" s="611"/>
      <c r="D13" s="612"/>
      <c r="E13" s="36"/>
      <c r="F13" s="36"/>
      <c r="G13" s="268"/>
      <c r="H13" s="37"/>
    </row>
    <row r="14" spans="2:8" ht="22.5" customHeight="1">
      <c r="B14" s="33"/>
      <c r="C14" s="611"/>
      <c r="D14" s="612"/>
      <c r="E14" s="36"/>
      <c r="F14" s="36"/>
      <c r="G14" s="268"/>
      <c r="H14" s="37"/>
    </row>
    <row r="15" spans="2:8" ht="22.5" customHeight="1">
      <c r="B15" s="33"/>
      <c r="C15" s="611"/>
      <c r="D15" s="612"/>
      <c r="E15" s="36"/>
      <c r="F15" s="36"/>
      <c r="G15" s="267"/>
      <c r="H15" s="37"/>
    </row>
    <row r="16" spans="2:8" ht="22.5" customHeight="1">
      <c r="B16" s="33"/>
      <c r="C16" s="34"/>
      <c r="D16" s="34"/>
      <c r="E16" s="36"/>
      <c r="F16" s="36"/>
      <c r="G16" s="267"/>
      <c r="H16" s="37"/>
    </row>
    <row r="17" spans="2:10" ht="22.5" customHeight="1">
      <c r="B17" s="33"/>
      <c r="C17" s="34"/>
      <c r="D17" s="35"/>
      <c r="E17" s="36"/>
      <c r="F17" s="36"/>
      <c r="G17" s="36"/>
      <c r="H17" s="37"/>
    </row>
    <row r="18" spans="2:10" ht="22.5" customHeight="1">
      <c r="B18" s="33"/>
      <c r="C18" s="34"/>
      <c r="D18" s="40"/>
      <c r="E18" s="36"/>
      <c r="F18" s="36"/>
      <c r="G18" s="36"/>
      <c r="H18" s="37"/>
    </row>
    <row r="19" spans="2:10" ht="22.5" customHeight="1">
      <c r="B19" s="33"/>
      <c r="C19" s="34"/>
      <c r="D19" s="35"/>
      <c r="E19" s="36"/>
      <c r="F19" s="36"/>
      <c r="G19" s="36"/>
      <c r="H19" s="37"/>
    </row>
    <row r="20" spans="2:10" ht="22.5" customHeight="1">
      <c r="B20" s="33"/>
      <c r="C20" s="34"/>
      <c r="D20" s="40"/>
      <c r="E20" s="36"/>
      <c r="F20" s="36"/>
      <c r="G20" s="36"/>
      <c r="H20" s="37"/>
    </row>
    <row r="21" spans="2:10" ht="22.5" customHeight="1">
      <c r="B21" s="33"/>
      <c r="C21" s="34"/>
      <c r="D21" s="40"/>
      <c r="E21" s="36"/>
      <c r="F21" s="36"/>
      <c r="G21" s="36"/>
      <c r="H21" s="37"/>
    </row>
    <row r="22" spans="2:10" ht="22.5" customHeight="1">
      <c r="B22" s="41"/>
      <c r="C22" s="42"/>
      <c r="D22" s="47"/>
      <c r="E22" s="43"/>
      <c r="F22" s="43"/>
      <c r="G22" s="43"/>
      <c r="H22" s="44"/>
    </row>
    <row r="23" spans="2:10" ht="22.5" customHeight="1" thickBot="1">
      <c r="B23" s="48"/>
      <c r="C23" s="49"/>
      <c r="D23" s="50"/>
      <c r="E23" s="51"/>
      <c r="F23" s="52" t="s">
        <v>22</v>
      </c>
      <c r="G23" s="54">
        <f>SUM(G11:G22)</f>
        <v>0</v>
      </c>
      <c r="H23" s="37"/>
    </row>
    <row r="24" spans="2:10" ht="22.5" thickTop="1"/>
    <row r="26" spans="2:10">
      <c r="B26" s="613"/>
      <c r="C26" s="613"/>
      <c r="D26" s="613"/>
      <c r="E26" s="613"/>
      <c r="F26" s="613"/>
      <c r="G26" s="613"/>
      <c r="H26" s="613"/>
    </row>
    <row r="27" spans="2:10">
      <c r="B27" s="613"/>
      <c r="C27" s="613"/>
      <c r="D27" s="613"/>
      <c r="E27" s="613"/>
      <c r="F27" s="613"/>
      <c r="G27" s="613"/>
      <c r="H27" s="613"/>
    </row>
    <row r="28" spans="2:10">
      <c r="B28" s="613"/>
      <c r="C28" s="613"/>
      <c r="D28" s="613"/>
      <c r="E28" s="613"/>
      <c r="F28" s="613"/>
      <c r="G28" s="613"/>
      <c r="H28" s="613"/>
    </row>
    <row r="29" spans="2:10">
      <c r="B29" s="613"/>
      <c r="C29" s="613"/>
      <c r="D29" s="613"/>
      <c r="E29" s="613"/>
      <c r="F29" s="613"/>
      <c r="G29" s="613"/>
      <c r="H29" s="613"/>
    </row>
    <row r="30" spans="2:10">
      <c r="B30" s="613"/>
      <c r="C30" s="613"/>
      <c r="D30" s="613"/>
      <c r="E30" s="613"/>
      <c r="F30" s="613"/>
      <c r="G30" s="613"/>
      <c r="H30" s="613"/>
    </row>
    <row r="31" spans="2:10" s="279" customFormat="1" ht="23.25">
      <c r="B31" s="280"/>
      <c r="C31" s="280"/>
      <c r="D31" s="515"/>
      <c r="E31" s="515"/>
      <c r="F31" s="515"/>
      <c r="G31" s="515"/>
      <c r="H31" s="515"/>
      <c r="I31" s="515"/>
      <c r="J31" s="515"/>
    </row>
    <row r="32" spans="2:10" s="279" customFormat="1" ht="23.25">
      <c r="B32" s="280"/>
      <c r="C32" s="280"/>
      <c r="D32" s="517"/>
      <c r="E32" s="517"/>
      <c r="F32" s="275"/>
      <c r="G32" s="275"/>
      <c r="H32" s="275"/>
      <c r="I32" s="275"/>
      <c r="J32" s="275"/>
    </row>
    <row r="33" spans="2:10" s="279" customFormat="1" ht="23.25">
      <c r="B33" s="280"/>
      <c r="C33" s="280"/>
      <c r="D33" s="276"/>
      <c r="E33" s="276"/>
      <c r="F33" s="276"/>
      <c r="G33" s="276"/>
      <c r="H33" s="276"/>
      <c r="I33" s="276"/>
      <c r="J33" s="277"/>
    </row>
    <row r="34" spans="2:10" s="279" customFormat="1" ht="23.25">
      <c r="B34" s="280"/>
      <c r="C34" s="280"/>
      <c r="D34" s="515"/>
      <c r="E34" s="515"/>
      <c r="F34" s="515"/>
      <c r="G34" s="515"/>
      <c r="H34" s="515"/>
      <c r="I34" s="515"/>
      <c r="J34" s="515"/>
    </row>
    <row r="35" spans="2:10" s="279" customFormat="1" ht="23.25">
      <c r="B35" s="280"/>
      <c r="C35" s="280"/>
      <c r="D35" s="555"/>
      <c r="E35" s="555"/>
      <c r="F35" s="293"/>
      <c r="G35" s="293"/>
      <c r="H35" s="293"/>
      <c r="I35" s="275"/>
      <c r="J35" s="275"/>
    </row>
    <row r="36" spans="2:10" s="279" customFormat="1" ht="23.25">
      <c r="B36" s="280"/>
      <c r="C36" s="280"/>
      <c r="D36" s="504"/>
      <c r="E36" s="276"/>
      <c r="F36" s="276"/>
      <c r="G36" s="276"/>
      <c r="H36" s="276"/>
      <c r="I36" s="276"/>
      <c r="J36" s="276"/>
    </row>
    <row r="37" spans="2:10" s="279" customFormat="1" ht="23.25">
      <c r="D37" s="515"/>
      <c r="E37" s="515"/>
      <c r="F37" s="515"/>
      <c r="G37" s="515"/>
      <c r="H37" s="515"/>
      <c r="I37" s="515"/>
      <c r="J37" s="515"/>
    </row>
    <row r="38" spans="2:10" s="279" customFormat="1" ht="25.5">
      <c r="D38" s="517"/>
      <c r="E38" s="517"/>
      <c r="F38" s="275"/>
      <c r="G38" s="275"/>
      <c r="H38" s="275"/>
      <c r="I38" s="275"/>
      <c r="J38" s="278"/>
    </row>
    <row r="39" spans="2:10" s="279" customFormat="1"/>
  </sheetData>
  <mergeCells count="24">
    <mergeCell ref="C11:D11"/>
    <mergeCell ref="C12:D12"/>
    <mergeCell ref="B8:H8"/>
    <mergeCell ref="E9:H9"/>
    <mergeCell ref="B1:H1"/>
    <mergeCell ref="B5:H5"/>
    <mergeCell ref="B6:H6"/>
    <mergeCell ref="B7:H7"/>
    <mergeCell ref="C10:D10"/>
    <mergeCell ref="B3:H3"/>
    <mergeCell ref="C13:D13"/>
    <mergeCell ref="C14:D14"/>
    <mergeCell ref="B26:H26"/>
    <mergeCell ref="B27:H27"/>
    <mergeCell ref="B28:H28"/>
    <mergeCell ref="D38:E38"/>
    <mergeCell ref="D32:E32"/>
    <mergeCell ref="D34:J34"/>
    <mergeCell ref="D37:J37"/>
    <mergeCell ref="C15:D15"/>
    <mergeCell ref="B29:H29"/>
    <mergeCell ref="B30:H30"/>
    <mergeCell ref="D31:J31"/>
    <mergeCell ref="D35:E35"/>
  </mergeCells>
  <phoneticPr fontId="47" type="noConversion"/>
  <pageMargins left="0.39" right="0.23" top="0.73" bottom="0.67" header="0.5" footer="0.5"/>
  <pageSetup paperSize="9" scale="90" orientation="portrait" horizontalDpi="4294967294" verticalDpi="4294967293" r:id="rId1"/>
  <headerFooter alignWithMargins="0">
    <oddHeader>&amp;R&amp;14แบบปร.5 (ข)   แผ่นที่&amp;P 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01080"/>
  </sheetPr>
  <dimension ref="A1:Q322"/>
  <sheetViews>
    <sheetView view="pageBreakPreview" topLeftCell="B226" zoomScaleSheetLayoutView="100" workbookViewId="0">
      <selection activeCell="N135" sqref="N135"/>
    </sheetView>
  </sheetViews>
  <sheetFormatPr defaultRowHeight="21"/>
  <cols>
    <col min="1" max="1" width="6.83203125" style="74" hidden="1" customWidth="1"/>
    <col min="2" max="2" width="5.83203125" style="419" customWidth="1"/>
    <col min="3" max="3" width="5.5" style="420" customWidth="1"/>
    <col min="4" max="4" width="63.1640625" style="421" customWidth="1"/>
    <col min="5" max="5" width="9" style="421" customWidth="1"/>
    <col min="6" max="6" width="14" style="421" customWidth="1"/>
    <col min="7" max="7" width="16.83203125" style="422" customWidth="1"/>
    <col min="8" max="8" width="18.83203125" style="422" customWidth="1"/>
    <col min="9" max="9" width="14" style="422" customWidth="1"/>
    <col min="10" max="10" width="18.33203125" style="423" customWidth="1"/>
    <col min="11" max="11" width="18.1640625" style="424" customWidth="1"/>
    <col min="12" max="12" width="17" style="425" customWidth="1"/>
    <col min="13" max="13" width="9.33203125" style="74"/>
    <col min="14" max="14" width="13.33203125" style="74" bestFit="1" customWidth="1"/>
    <col min="15" max="15" width="9.83203125" style="74" bestFit="1" customWidth="1"/>
    <col min="16" max="16384" width="9.33203125" style="74"/>
  </cols>
  <sheetData>
    <row r="1" spans="2:12" ht="35.25" customHeight="1">
      <c r="B1" s="686" t="s">
        <v>61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</row>
    <row r="2" spans="2:12" ht="22.5" customHeight="1"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</row>
    <row r="3" spans="2:12" ht="24" customHeight="1">
      <c r="B3" s="691" t="str">
        <f>ปร5!A3</f>
        <v>ชื่อโครงการ/ปรับปรุงอาคารศิลปะ</v>
      </c>
      <c r="C3" s="692"/>
      <c r="D3" s="692"/>
      <c r="E3" s="692"/>
      <c r="F3" s="692"/>
      <c r="G3" s="692"/>
      <c r="H3" s="692"/>
      <c r="I3" s="692"/>
      <c r="J3" s="692"/>
      <c r="K3" s="692"/>
      <c r="L3" s="693"/>
    </row>
    <row r="4" spans="2:12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</row>
    <row r="5" spans="2:12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</row>
    <row r="6" spans="2:12"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2:12" ht="21.75" thickBot="1">
      <c r="B7" s="675" t="s">
        <v>2</v>
      </c>
      <c r="C7" s="676"/>
      <c r="D7" s="676"/>
      <c r="E7" s="676"/>
      <c r="F7" s="676"/>
      <c r="G7" s="676"/>
      <c r="H7" s="676"/>
      <c r="I7" s="676"/>
      <c r="J7" s="676"/>
      <c r="K7" s="676"/>
      <c r="L7" s="677" t="s">
        <v>2</v>
      </c>
    </row>
    <row r="8" spans="2:12" ht="22.15" customHeight="1" thickTop="1">
      <c r="B8" s="672" t="s">
        <v>41</v>
      </c>
      <c r="C8" s="678" t="s">
        <v>5</v>
      </c>
      <c r="D8" s="679"/>
      <c r="E8" s="668" t="s">
        <v>62</v>
      </c>
      <c r="F8" s="668" t="s">
        <v>63</v>
      </c>
      <c r="G8" s="299" t="s">
        <v>64</v>
      </c>
      <c r="H8" s="299"/>
      <c r="I8" s="300" t="s">
        <v>65</v>
      </c>
      <c r="J8" s="301"/>
      <c r="K8" s="302" t="s">
        <v>66</v>
      </c>
      <c r="L8" s="670" t="s">
        <v>7</v>
      </c>
    </row>
    <row r="9" spans="2:12" ht="22.15" customHeight="1">
      <c r="B9" s="673"/>
      <c r="C9" s="680"/>
      <c r="D9" s="681"/>
      <c r="E9" s="669"/>
      <c r="F9" s="669"/>
      <c r="G9" s="303" t="s">
        <v>67</v>
      </c>
      <c r="H9" s="303" t="s">
        <v>68</v>
      </c>
      <c r="I9" s="303" t="s">
        <v>67</v>
      </c>
      <c r="J9" s="303" t="s">
        <v>68</v>
      </c>
      <c r="K9" s="304" t="s">
        <v>69</v>
      </c>
      <c r="L9" s="671"/>
    </row>
    <row r="10" spans="2:12" ht="22.15" customHeight="1">
      <c r="B10" s="305"/>
      <c r="C10" s="694" t="s">
        <v>70</v>
      </c>
      <c r="D10" s="695"/>
      <c r="E10" s="306"/>
      <c r="F10" s="307"/>
      <c r="G10" s="306"/>
      <c r="H10" s="306"/>
      <c r="I10" s="306"/>
      <c r="J10" s="306"/>
      <c r="K10" s="308"/>
      <c r="L10" s="309"/>
    </row>
    <row r="11" spans="2:12" ht="22.15" customHeight="1">
      <c r="B11" s="310"/>
      <c r="C11" s="698" t="s">
        <v>71</v>
      </c>
      <c r="D11" s="699"/>
      <c r="E11" s="311"/>
      <c r="F11" s="312"/>
      <c r="G11" s="313"/>
      <c r="H11" s="311"/>
      <c r="I11" s="314"/>
      <c r="J11" s="314"/>
      <c r="K11" s="315"/>
      <c r="L11" s="316"/>
    </row>
    <row r="12" spans="2:12" ht="22.15" customHeight="1">
      <c r="B12" s="310">
        <v>1</v>
      </c>
      <c r="C12" s="684" t="s">
        <v>72</v>
      </c>
      <c r="D12" s="685"/>
      <c r="E12" s="317" t="s">
        <v>73</v>
      </c>
      <c r="F12" s="312"/>
      <c r="G12" s="318"/>
      <c r="H12" s="311"/>
      <c r="I12" s="314"/>
      <c r="J12" s="314"/>
      <c r="K12" s="319">
        <f>K77</f>
        <v>0</v>
      </c>
      <c r="L12" s="320"/>
    </row>
    <row r="13" spans="2:12" ht="22.15" customHeight="1">
      <c r="B13" s="310">
        <v>2</v>
      </c>
      <c r="C13" s="684" t="s">
        <v>74</v>
      </c>
      <c r="D13" s="685"/>
      <c r="E13" s="317" t="s">
        <v>73</v>
      </c>
      <c r="F13" s="321"/>
      <c r="G13" s="318"/>
      <c r="H13" s="317"/>
      <c r="I13" s="314"/>
      <c r="J13" s="314"/>
      <c r="K13" s="322">
        <f>K136</f>
        <v>0</v>
      </c>
      <c r="L13" s="323"/>
    </row>
    <row r="14" spans="2:12" ht="22.15" customHeight="1">
      <c r="B14" s="310">
        <v>3</v>
      </c>
      <c r="C14" s="684" t="s">
        <v>75</v>
      </c>
      <c r="D14" s="685"/>
      <c r="E14" s="317" t="s">
        <v>73</v>
      </c>
      <c r="F14" s="324"/>
      <c r="G14" s="318"/>
      <c r="H14" s="317"/>
      <c r="I14" s="314"/>
      <c r="J14" s="314"/>
      <c r="K14" s="322">
        <f>K253</f>
        <v>0</v>
      </c>
      <c r="L14" s="320"/>
    </row>
    <row r="15" spans="2:12" ht="22.15" customHeight="1">
      <c r="B15" s="325">
        <v>4</v>
      </c>
      <c r="C15" s="684" t="s">
        <v>76</v>
      </c>
      <c r="D15" s="685"/>
      <c r="E15" s="326" t="s">
        <v>73</v>
      </c>
      <c r="F15" s="312"/>
      <c r="G15" s="314"/>
      <c r="H15" s="314"/>
      <c r="I15" s="314"/>
      <c r="J15" s="314"/>
      <c r="K15" s="322">
        <f>K322</f>
        <v>0</v>
      </c>
      <c r="L15" s="320"/>
    </row>
    <row r="16" spans="2:12" ht="22.15" customHeight="1">
      <c r="B16" s="325"/>
      <c r="C16" s="682"/>
      <c r="D16" s="683"/>
      <c r="E16" s="314"/>
      <c r="F16" s="312"/>
      <c r="G16" s="314"/>
      <c r="H16" s="314"/>
      <c r="I16" s="314"/>
      <c r="J16" s="314"/>
      <c r="K16" s="327"/>
      <c r="L16" s="320"/>
    </row>
    <row r="17" spans="2:12" ht="22.15" customHeight="1">
      <c r="B17" s="325"/>
      <c r="C17" s="682"/>
      <c r="D17" s="683"/>
      <c r="E17" s="314"/>
      <c r="F17" s="312"/>
      <c r="G17" s="314"/>
      <c r="H17" s="314"/>
      <c r="I17" s="314"/>
      <c r="J17" s="314"/>
      <c r="K17" s="327"/>
      <c r="L17" s="320"/>
    </row>
    <row r="18" spans="2:12" ht="22.15" customHeight="1">
      <c r="B18" s="325"/>
      <c r="C18" s="682"/>
      <c r="D18" s="683"/>
      <c r="E18" s="314"/>
      <c r="F18" s="312"/>
      <c r="G18" s="314"/>
      <c r="H18" s="314"/>
      <c r="I18" s="314"/>
      <c r="J18" s="314"/>
      <c r="K18" s="327"/>
      <c r="L18" s="320"/>
    </row>
    <row r="19" spans="2:12" ht="22.15" customHeight="1">
      <c r="B19" s="325"/>
      <c r="C19" s="682"/>
      <c r="D19" s="683"/>
      <c r="E19" s="314"/>
      <c r="F19" s="312"/>
      <c r="G19" s="314"/>
      <c r="H19" s="314"/>
      <c r="I19" s="314"/>
      <c r="J19" s="314"/>
      <c r="K19" s="327"/>
      <c r="L19" s="320"/>
    </row>
    <row r="20" spans="2:12" ht="22.15" customHeight="1">
      <c r="B20" s="325"/>
      <c r="C20" s="682"/>
      <c r="D20" s="683"/>
      <c r="E20" s="314"/>
      <c r="F20" s="312"/>
      <c r="G20" s="314"/>
      <c r="H20" s="314"/>
      <c r="I20" s="314"/>
      <c r="J20" s="314"/>
      <c r="K20" s="327"/>
      <c r="L20" s="320"/>
    </row>
    <row r="21" spans="2:12" ht="22.15" customHeight="1">
      <c r="B21" s="325"/>
      <c r="C21" s="682"/>
      <c r="D21" s="683"/>
      <c r="E21" s="314"/>
      <c r="F21" s="312"/>
      <c r="G21" s="314"/>
      <c r="H21" s="314"/>
      <c r="I21" s="314"/>
      <c r="J21" s="314"/>
      <c r="K21" s="327"/>
      <c r="L21" s="320"/>
    </row>
    <row r="22" spans="2:12" ht="22.15" customHeight="1">
      <c r="B22" s="325"/>
      <c r="C22" s="682"/>
      <c r="D22" s="683"/>
      <c r="E22" s="314"/>
      <c r="F22" s="312"/>
      <c r="G22" s="314"/>
      <c r="H22" s="314"/>
      <c r="I22" s="314"/>
      <c r="J22" s="314"/>
      <c r="K22" s="327"/>
      <c r="L22" s="320"/>
    </row>
    <row r="23" spans="2:12" ht="22.15" customHeight="1">
      <c r="B23" s="325"/>
      <c r="C23" s="682"/>
      <c r="D23" s="683"/>
      <c r="E23" s="314"/>
      <c r="F23" s="312"/>
      <c r="G23" s="314"/>
      <c r="H23" s="314"/>
      <c r="I23" s="314"/>
      <c r="J23" s="314"/>
      <c r="K23" s="327"/>
      <c r="L23" s="320"/>
    </row>
    <row r="24" spans="2:12" ht="22.15" customHeight="1">
      <c r="B24" s="325"/>
      <c r="C24" s="682"/>
      <c r="D24" s="683"/>
      <c r="E24" s="314"/>
      <c r="F24" s="312"/>
      <c r="G24" s="314"/>
      <c r="H24" s="314"/>
      <c r="I24" s="314"/>
      <c r="J24" s="314"/>
      <c r="K24" s="327"/>
      <c r="L24" s="320"/>
    </row>
    <row r="25" spans="2:12" ht="22.15" customHeight="1">
      <c r="B25" s="325"/>
      <c r="C25" s="682"/>
      <c r="D25" s="683"/>
      <c r="E25" s="314"/>
      <c r="F25" s="312"/>
      <c r="G25" s="314"/>
      <c r="H25" s="314"/>
      <c r="I25" s="314"/>
      <c r="J25" s="314"/>
      <c r="K25" s="327"/>
      <c r="L25" s="320"/>
    </row>
    <row r="26" spans="2:12" ht="22.15" customHeight="1">
      <c r="B26" s="325"/>
      <c r="C26" s="682"/>
      <c r="D26" s="683"/>
      <c r="E26" s="314"/>
      <c r="F26" s="312"/>
      <c r="G26" s="314"/>
      <c r="H26" s="314"/>
      <c r="I26" s="314"/>
      <c r="J26" s="314"/>
      <c r="K26" s="327"/>
      <c r="L26" s="320"/>
    </row>
    <row r="27" spans="2:12" ht="22.15" customHeight="1">
      <c r="B27" s="325"/>
      <c r="C27" s="682"/>
      <c r="D27" s="683"/>
      <c r="E27" s="314"/>
      <c r="F27" s="312"/>
      <c r="G27" s="314"/>
      <c r="H27" s="314"/>
      <c r="I27" s="314"/>
      <c r="J27" s="314"/>
      <c r="K27" s="327"/>
      <c r="L27" s="320"/>
    </row>
    <row r="28" spans="2:12" ht="22.15" customHeight="1">
      <c r="B28" s="325"/>
      <c r="C28" s="682"/>
      <c r="D28" s="683"/>
      <c r="E28" s="311"/>
      <c r="F28" s="312"/>
      <c r="G28" s="314"/>
      <c r="H28" s="311"/>
      <c r="I28" s="314"/>
      <c r="J28" s="314"/>
      <c r="K28" s="327"/>
      <c r="L28" s="320"/>
    </row>
    <row r="29" spans="2:12" ht="22.15" customHeight="1">
      <c r="B29" s="325"/>
      <c r="C29" s="682"/>
      <c r="D29" s="683"/>
      <c r="E29" s="311"/>
      <c r="F29" s="312"/>
      <c r="G29" s="314"/>
      <c r="H29" s="311"/>
      <c r="I29" s="314"/>
      <c r="J29" s="314"/>
      <c r="K29" s="327"/>
      <c r="L29" s="320"/>
    </row>
    <row r="30" spans="2:12" ht="22.15" customHeight="1">
      <c r="B30" s="325"/>
      <c r="C30" s="682"/>
      <c r="D30" s="683"/>
      <c r="E30" s="311"/>
      <c r="F30" s="312"/>
      <c r="G30" s="314"/>
      <c r="H30" s="311"/>
      <c r="I30" s="314"/>
      <c r="J30" s="314"/>
      <c r="K30" s="327"/>
      <c r="L30" s="320"/>
    </row>
    <row r="31" spans="2:12" ht="22.15" customHeight="1">
      <c r="B31" s="325"/>
      <c r="C31" s="682"/>
      <c r="D31" s="683"/>
      <c r="E31" s="311"/>
      <c r="F31" s="312"/>
      <c r="G31" s="314"/>
      <c r="H31" s="311"/>
      <c r="I31" s="314"/>
      <c r="J31" s="314"/>
      <c r="K31" s="327"/>
      <c r="L31" s="320"/>
    </row>
    <row r="32" spans="2:12" ht="22.15" customHeight="1">
      <c r="B32" s="325"/>
      <c r="C32" s="682"/>
      <c r="D32" s="683"/>
      <c r="E32" s="311"/>
      <c r="F32" s="312"/>
      <c r="G32" s="314"/>
      <c r="H32" s="311"/>
      <c r="I32" s="314"/>
      <c r="J32" s="314"/>
      <c r="K32" s="327"/>
      <c r="L32" s="320"/>
    </row>
    <row r="33" spans="2:12" ht="22.15" customHeight="1">
      <c r="B33" s="325"/>
      <c r="C33" s="682"/>
      <c r="D33" s="683"/>
      <c r="E33" s="311"/>
      <c r="F33" s="312"/>
      <c r="G33" s="314"/>
      <c r="H33" s="311"/>
      <c r="I33" s="314"/>
      <c r="J33" s="314"/>
      <c r="K33" s="327"/>
      <c r="L33" s="320"/>
    </row>
    <row r="34" spans="2:12" ht="22.15" customHeight="1">
      <c r="B34" s="325"/>
      <c r="C34" s="682"/>
      <c r="D34" s="683"/>
      <c r="E34" s="311"/>
      <c r="F34" s="312"/>
      <c r="G34" s="314"/>
      <c r="H34" s="311"/>
      <c r="I34" s="314"/>
      <c r="J34" s="314"/>
      <c r="K34" s="327"/>
      <c r="L34" s="320"/>
    </row>
    <row r="35" spans="2:12" ht="22.15" customHeight="1">
      <c r="B35" s="325"/>
      <c r="C35" s="682"/>
      <c r="D35" s="683"/>
      <c r="E35" s="311"/>
      <c r="F35" s="312"/>
      <c r="G35" s="314"/>
      <c r="H35" s="311"/>
      <c r="I35" s="314"/>
      <c r="J35" s="314"/>
      <c r="K35" s="327"/>
      <c r="L35" s="320"/>
    </row>
    <row r="36" spans="2:12" ht="22.15" customHeight="1">
      <c r="B36" s="325"/>
      <c r="C36" s="682"/>
      <c r="D36" s="683"/>
      <c r="E36" s="311"/>
      <c r="F36" s="312"/>
      <c r="G36" s="314"/>
      <c r="H36" s="311"/>
      <c r="I36" s="314"/>
      <c r="J36" s="314"/>
      <c r="K36" s="327"/>
      <c r="L36" s="320"/>
    </row>
    <row r="37" spans="2:12" ht="22.15" customHeight="1">
      <c r="B37" s="325"/>
      <c r="C37" s="682"/>
      <c r="D37" s="683"/>
      <c r="E37" s="311"/>
      <c r="F37" s="312"/>
      <c r="G37" s="314"/>
      <c r="H37" s="311"/>
      <c r="I37" s="314"/>
      <c r="J37" s="314"/>
      <c r="K37" s="327"/>
      <c r="L37" s="320"/>
    </row>
    <row r="38" spans="2:12" ht="22.15" customHeight="1">
      <c r="B38" s="325"/>
      <c r="C38" s="682"/>
      <c r="D38" s="683"/>
      <c r="E38" s="311"/>
      <c r="F38" s="312"/>
      <c r="G38" s="314"/>
      <c r="H38" s="311"/>
      <c r="I38" s="314"/>
      <c r="J38" s="314"/>
      <c r="K38" s="327"/>
      <c r="L38" s="320"/>
    </row>
    <row r="39" spans="2:12" ht="22.15" customHeight="1">
      <c r="B39" s="325"/>
      <c r="C39" s="682"/>
      <c r="D39" s="683"/>
      <c r="E39" s="311"/>
      <c r="F39" s="312"/>
      <c r="G39" s="314"/>
      <c r="H39" s="311"/>
      <c r="I39" s="314"/>
      <c r="J39" s="314"/>
      <c r="K39" s="327"/>
      <c r="L39" s="320"/>
    </row>
    <row r="40" spans="2:12" ht="22.15" customHeight="1">
      <c r="B40" s="325"/>
      <c r="C40" s="682"/>
      <c r="D40" s="683"/>
      <c r="E40" s="311"/>
      <c r="F40" s="312"/>
      <c r="G40" s="314"/>
      <c r="H40" s="311"/>
      <c r="I40" s="314"/>
      <c r="J40" s="314"/>
      <c r="K40" s="327"/>
      <c r="L40" s="320"/>
    </row>
    <row r="41" spans="2:12" ht="22.15" customHeight="1">
      <c r="B41" s="328"/>
      <c r="C41" s="696"/>
      <c r="D41" s="697"/>
      <c r="E41" s="329"/>
      <c r="F41" s="330"/>
      <c r="G41" s="331"/>
      <c r="H41" s="329"/>
      <c r="I41" s="331"/>
      <c r="J41" s="331"/>
      <c r="K41" s="322"/>
      <c r="L41" s="332"/>
    </row>
    <row r="42" spans="2:12" ht="22.15" customHeight="1">
      <c r="B42" s="333"/>
      <c r="C42" s="664" t="s">
        <v>77</v>
      </c>
      <c r="D42" s="665"/>
      <c r="E42" s="334"/>
      <c r="F42" s="335"/>
      <c r="G42" s="334"/>
      <c r="H42" s="334"/>
      <c r="I42" s="336"/>
      <c r="J42" s="334"/>
      <c r="K42" s="337">
        <f>SUM(K10:K41)</f>
        <v>0</v>
      </c>
      <c r="L42" s="338"/>
    </row>
    <row r="43" spans="2:12" ht="22.15" customHeight="1">
      <c r="B43" s="339">
        <v>1</v>
      </c>
      <c r="C43" s="702" t="s">
        <v>72</v>
      </c>
      <c r="D43" s="703"/>
      <c r="E43" s="340"/>
      <c r="F43" s="341"/>
      <c r="G43" s="329"/>
      <c r="H43" s="329"/>
      <c r="I43" s="313"/>
      <c r="J43" s="329"/>
      <c r="K43" s="319"/>
      <c r="L43" s="342"/>
    </row>
    <row r="44" spans="2:12" ht="22.15" customHeight="1">
      <c r="B44" s="343"/>
      <c r="C44" s="687"/>
      <c r="D44" s="688"/>
      <c r="E44" s="344" t="s">
        <v>73</v>
      </c>
      <c r="F44" s="345"/>
      <c r="G44" s="345"/>
      <c r="H44" s="345"/>
      <c r="I44" s="345"/>
      <c r="J44" s="345"/>
      <c r="K44" s="346"/>
      <c r="L44" s="347"/>
    </row>
    <row r="45" spans="2:12" ht="22.15" customHeight="1">
      <c r="B45" s="343"/>
      <c r="C45" s="687"/>
      <c r="D45" s="688"/>
      <c r="E45" s="344"/>
      <c r="F45" s="345"/>
      <c r="G45" s="345"/>
      <c r="H45" s="345"/>
      <c r="I45" s="345"/>
      <c r="J45" s="345"/>
      <c r="K45" s="346"/>
      <c r="L45" s="347"/>
    </row>
    <row r="46" spans="2:12" ht="22.15" customHeight="1">
      <c r="B46" s="343"/>
      <c r="C46" s="689"/>
      <c r="D46" s="690"/>
      <c r="E46" s="344"/>
      <c r="F46" s="345"/>
      <c r="G46" s="345"/>
      <c r="H46" s="345"/>
      <c r="I46" s="345"/>
      <c r="J46" s="345"/>
      <c r="K46" s="346"/>
      <c r="L46" s="347"/>
    </row>
    <row r="47" spans="2:12" ht="22.15" customHeight="1">
      <c r="B47" s="343"/>
      <c r="C47" s="689"/>
      <c r="D47" s="690"/>
      <c r="E47" s="344"/>
      <c r="F47" s="345"/>
      <c r="G47" s="345"/>
      <c r="H47" s="345"/>
      <c r="I47" s="345"/>
      <c r="J47" s="345"/>
      <c r="K47" s="346"/>
      <c r="L47" s="347"/>
    </row>
    <row r="48" spans="2:12" ht="22.15" customHeight="1">
      <c r="B48" s="343"/>
      <c r="C48" s="689"/>
      <c r="D48" s="690"/>
      <c r="E48" s="344"/>
      <c r="F48" s="348"/>
      <c r="G48" s="345"/>
      <c r="H48" s="345"/>
      <c r="I48" s="345"/>
      <c r="J48" s="345"/>
      <c r="K48" s="346"/>
      <c r="L48" s="347"/>
    </row>
    <row r="49" spans="2:12" ht="22.15" customHeight="1">
      <c r="B49" s="343"/>
      <c r="C49" s="689"/>
      <c r="D49" s="690"/>
      <c r="E49" s="344"/>
      <c r="F49" s="345"/>
      <c r="G49" s="345"/>
      <c r="H49" s="345"/>
      <c r="I49" s="345"/>
      <c r="J49" s="345"/>
      <c r="K49" s="346"/>
      <c r="L49" s="347"/>
    </row>
    <row r="50" spans="2:12" ht="22.15" customHeight="1">
      <c r="B50" s="343"/>
      <c r="C50" s="634"/>
      <c r="D50" s="635"/>
      <c r="E50" s="344"/>
      <c r="F50" s="348"/>
      <c r="G50" s="345"/>
      <c r="H50" s="345"/>
      <c r="I50" s="345"/>
      <c r="J50" s="345"/>
      <c r="K50" s="346"/>
      <c r="L50" s="347"/>
    </row>
    <row r="51" spans="2:12" ht="22.15" customHeight="1">
      <c r="B51" s="343"/>
      <c r="C51" s="634"/>
      <c r="D51" s="635"/>
      <c r="E51" s="344"/>
      <c r="F51" s="348"/>
      <c r="G51" s="345"/>
      <c r="H51" s="345"/>
      <c r="I51" s="345"/>
      <c r="J51" s="345"/>
      <c r="K51" s="346"/>
      <c r="L51" s="347"/>
    </row>
    <row r="52" spans="2:12" ht="22.15" customHeight="1">
      <c r="B52" s="343"/>
      <c r="C52" s="634"/>
      <c r="D52" s="635"/>
      <c r="E52" s="344"/>
      <c r="F52" s="345"/>
      <c r="G52" s="345"/>
      <c r="H52" s="345"/>
      <c r="I52" s="345"/>
      <c r="J52" s="345"/>
      <c r="K52" s="346"/>
      <c r="L52" s="347"/>
    </row>
    <row r="53" spans="2:12" ht="22.15" customHeight="1">
      <c r="B53" s="349"/>
      <c r="C53" s="634"/>
      <c r="D53" s="635"/>
      <c r="E53" s="344"/>
      <c r="F53" s="350"/>
      <c r="G53" s="345"/>
      <c r="H53" s="345"/>
      <c r="I53" s="345"/>
      <c r="J53" s="345"/>
      <c r="K53" s="346"/>
      <c r="L53" s="347"/>
    </row>
    <row r="54" spans="2:12" ht="22.15" customHeight="1">
      <c r="B54" s="349"/>
      <c r="C54" s="622"/>
      <c r="D54" s="623"/>
      <c r="E54" s="344"/>
      <c r="F54" s="345"/>
      <c r="G54" s="351"/>
      <c r="H54" s="351"/>
      <c r="I54" s="351"/>
      <c r="J54" s="351"/>
      <c r="K54" s="346"/>
      <c r="L54" s="352"/>
    </row>
    <row r="55" spans="2:12" ht="22.15" customHeight="1">
      <c r="B55" s="349"/>
      <c r="C55" s="622"/>
      <c r="D55" s="623"/>
      <c r="E55" s="344"/>
      <c r="F55" s="351"/>
      <c r="G55" s="351"/>
      <c r="H55" s="351"/>
      <c r="I55" s="351"/>
      <c r="J55" s="351"/>
      <c r="K55" s="346"/>
      <c r="L55" s="352"/>
    </row>
    <row r="56" spans="2:12" ht="22.15" customHeight="1">
      <c r="B56" s="353"/>
      <c r="C56" s="622"/>
      <c r="D56" s="623"/>
      <c r="E56" s="344"/>
      <c r="F56" s="351"/>
      <c r="G56" s="354"/>
      <c r="H56" s="355"/>
      <c r="I56" s="356"/>
      <c r="J56" s="351"/>
      <c r="K56" s="346"/>
      <c r="L56" s="352"/>
    </row>
    <row r="57" spans="2:12" ht="22.15" customHeight="1">
      <c r="B57" s="353"/>
      <c r="C57" s="622"/>
      <c r="D57" s="623"/>
      <c r="E57" s="344"/>
      <c r="F57" s="351"/>
      <c r="G57" s="354"/>
      <c r="H57" s="355"/>
      <c r="I57" s="356"/>
      <c r="J57" s="351"/>
      <c r="K57" s="346"/>
      <c r="L57" s="352"/>
    </row>
    <row r="58" spans="2:12" ht="22.15" customHeight="1">
      <c r="B58" s="353"/>
      <c r="C58" s="622"/>
      <c r="D58" s="623"/>
      <c r="E58" s="344"/>
      <c r="F58" s="351"/>
      <c r="G58" s="354"/>
      <c r="H58" s="355"/>
      <c r="I58" s="356"/>
      <c r="J58" s="351"/>
      <c r="K58" s="346"/>
      <c r="L58" s="352"/>
    </row>
    <row r="59" spans="2:12" ht="22.15" customHeight="1">
      <c r="B59" s="353"/>
      <c r="C59" s="622"/>
      <c r="D59" s="623"/>
      <c r="E59" s="344"/>
      <c r="F59" s="351"/>
      <c r="G59" s="357"/>
      <c r="H59" s="351"/>
      <c r="I59" s="351"/>
      <c r="J59" s="351"/>
      <c r="K59" s="346"/>
      <c r="L59" s="352"/>
    </row>
    <row r="60" spans="2:12" ht="22.15" customHeight="1">
      <c r="B60" s="353"/>
      <c r="C60" s="622"/>
      <c r="D60" s="623"/>
      <c r="E60" s="344"/>
      <c r="F60" s="351"/>
      <c r="G60" s="357"/>
      <c r="H60" s="351"/>
      <c r="I60" s="351"/>
      <c r="J60" s="351"/>
      <c r="K60" s="346"/>
      <c r="L60" s="352"/>
    </row>
    <row r="61" spans="2:12" ht="22.15" customHeight="1">
      <c r="B61" s="353"/>
      <c r="C61" s="622"/>
      <c r="D61" s="623"/>
      <c r="E61" s="344"/>
      <c r="F61" s="351"/>
      <c r="G61" s="358"/>
      <c r="H61" s="351"/>
      <c r="I61" s="351"/>
      <c r="J61" s="351"/>
      <c r="K61" s="346"/>
      <c r="L61" s="352"/>
    </row>
    <row r="62" spans="2:12" ht="22.15" customHeight="1">
      <c r="B62" s="353"/>
      <c r="C62" s="622"/>
      <c r="D62" s="623"/>
      <c r="E62" s="344"/>
      <c r="F62" s="351"/>
      <c r="G62" s="358"/>
      <c r="H62" s="351"/>
      <c r="I62" s="351"/>
      <c r="J62" s="351"/>
      <c r="K62" s="346"/>
      <c r="L62" s="352"/>
    </row>
    <row r="63" spans="2:12" ht="22.15" customHeight="1">
      <c r="B63" s="353"/>
      <c r="C63" s="622"/>
      <c r="D63" s="623"/>
      <c r="E63" s="344"/>
      <c r="F63" s="351"/>
      <c r="G63" s="358"/>
      <c r="H63" s="351"/>
      <c r="I63" s="351"/>
      <c r="J63" s="351"/>
      <c r="K63" s="346"/>
      <c r="L63" s="352"/>
    </row>
    <row r="64" spans="2:12" ht="22.15" customHeight="1">
      <c r="B64" s="353"/>
      <c r="C64" s="622"/>
      <c r="D64" s="623"/>
      <c r="E64" s="344"/>
      <c r="F64" s="351"/>
      <c r="G64" s="358"/>
      <c r="H64" s="351"/>
      <c r="I64" s="351"/>
      <c r="J64" s="351"/>
      <c r="K64" s="346"/>
      <c r="L64" s="352"/>
    </row>
    <row r="65" spans="2:12" ht="22.15" customHeight="1">
      <c r="B65" s="353"/>
      <c r="C65" s="622"/>
      <c r="D65" s="623"/>
      <c r="E65" s="344"/>
      <c r="F65" s="351"/>
      <c r="G65" s="351"/>
      <c r="H65" s="351"/>
      <c r="I65" s="359"/>
      <c r="J65" s="351"/>
      <c r="K65" s="346"/>
      <c r="L65" s="352"/>
    </row>
    <row r="66" spans="2:12" ht="22.15" customHeight="1">
      <c r="B66" s="353"/>
      <c r="C66" s="622"/>
      <c r="D66" s="623"/>
      <c r="E66" s="344"/>
      <c r="F66" s="351"/>
      <c r="G66" s="360"/>
      <c r="H66" s="351"/>
      <c r="I66" s="351"/>
      <c r="J66" s="351"/>
      <c r="K66" s="346"/>
      <c r="L66" s="352"/>
    </row>
    <row r="67" spans="2:12" ht="22.15" customHeight="1">
      <c r="B67" s="353"/>
      <c r="C67" s="622"/>
      <c r="D67" s="623"/>
      <c r="E67" s="344"/>
      <c r="F67" s="351"/>
      <c r="G67" s="351"/>
      <c r="H67" s="351"/>
      <c r="I67" s="351"/>
      <c r="J67" s="351"/>
      <c r="K67" s="346"/>
      <c r="L67" s="352"/>
    </row>
    <row r="68" spans="2:12" ht="22.15" customHeight="1">
      <c r="B68" s="343"/>
      <c r="C68" s="622"/>
      <c r="D68" s="623"/>
      <c r="E68" s="344"/>
      <c r="F68" s="361"/>
      <c r="G68" s="362"/>
      <c r="H68" s="361"/>
      <c r="I68" s="361"/>
      <c r="J68" s="361"/>
      <c r="K68" s="346"/>
      <c r="L68" s="352"/>
    </row>
    <row r="69" spans="2:12" ht="22.15" customHeight="1">
      <c r="B69" s="343"/>
      <c r="C69" s="622"/>
      <c r="D69" s="623"/>
      <c r="E69" s="344"/>
      <c r="F69" s="361"/>
      <c r="G69" s="362"/>
      <c r="H69" s="361"/>
      <c r="I69" s="361"/>
      <c r="J69" s="361"/>
      <c r="K69" s="346"/>
      <c r="L69" s="352"/>
    </row>
    <row r="70" spans="2:12" ht="22.15" customHeight="1">
      <c r="B70" s="343"/>
      <c r="C70" s="622"/>
      <c r="D70" s="623"/>
      <c r="E70" s="344"/>
      <c r="F70" s="361"/>
      <c r="G70" s="362"/>
      <c r="H70" s="361"/>
      <c r="I70" s="361"/>
      <c r="J70" s="361"/>
      <c r="K70" s="346"/>
      <c r="L70" s="352"/>
    </row>
    <row r="71" spans="2:12" ht="22.15" customHeight="1">
      <c r="B71" s="343"/>
      <c r="C71" s="622"/>
      <c r="D71" s="623"/>
      <c r="E71" s="344"/>
      <c r="F71" s="361"/>
      <c r="G71" s="362"/>
      <c r="H71" s="361"/>
      <c r="I71" s="361"/>
      <c r="J71" s="361"/>
      <c r="K71" s="346"/>
      <c r="L71" s="352"/>
    </row>
    <row r="72" spans="2:12" ht="22.15" customHeight="1">
      <c r="B72" s="343"/>
      <c r="C72" s="622"/>
      <c r="D72" s="623"/>
      <c r="E72" s="344"/>
      <c r="F72" s="361"/>
      <c r="G72" s="362"/>
      <c r="H72" s="361"/>
      <c r="I72" s="361"/>
      <c r="J72" s="361"/>
      <c r="K72" s="346"/>
      <c r="L72" s="352"/>
    </row>
    <row r="73" spans="2:12" ht="22.15" customHeight="1">
      <c r="B73" s="343"/>
      <c r="C73" s="624"/>
      <c r="D73" s="625"/>
      <c r="E73" s="363"/>
      <c r="F73" s="361"/>
      <c r="G73" s="362"/>
      <c r="H73" s="361"/>
      <c r="I73" s="361"/>
      <c r="J73" s="361"/>
      <c r="K73" s="364"/>
      <c r="L73" s="352"/>
    </row>
    <row r="74" spans="2:12" ht="22.15" customHeight="1">
      <c r="B74" s="343"/>
      <c r="C74" s="624"/>
      <c r="D74" s="625"/>
      <c r="E74" s="363"/>
      <c r="F74" s="361"/>
      <c r="G74" s="362"/>
      <c r="H74" s="361"/>
      <c r="I74" s="361"/>
      <c r="J74" s="361"/>
      <c r="K74" s="364"/>
      <c r="L74" s="352"/>
    </row>
    <row r="75" spans="2:12" ht="22.15" customHeight="1">
      <c r="B75" s="343"/>
      <c r="C75" s="624"/>
      <c r="D75" s="625"/>
      <c r="E75" s="363"/>
      <c r="F75" s="361"/>
      <c r="G75" s="362"/>
      <c r="H75" s="361"/>
      <c r="I75" s="361"/>
      <c r="J75" s="361"/>
      <c r="K75" s="364"/>
      <c r="L75" s="352"/>
    </row>
    <row r="76" spans="2:12" ht="22.15" customHeight="1">
      <c r="B76" s="343"/>
      <c r="C76" s="624"/>
      <c r="D76" s="625"/>
      <c r="E76" s="363"/>
      <c r="F76" s="361"/>
      <c r="G76" s="362"/>
      <c r="H76" s="361"/>
      <c r="I76" s="361"/>
      <c r="J76" s="361"/>
      <c r="K76" s="364"/>
      <c r="L76" s="352"/>
    </row>
    <row r="77" spans="2:12" ht="22.15" customHeight="1">
      <c r="B77" s="333"/>
      <c r="C77" s="664" t="s">
        <v>78</v>
      </c>
      <c r="D77" s="665"/>
      <c r="E77" s="334"/>
      <c r="F77" s="335"/>
      <c r="G77" s="334"/>
      <c r="H77" s="334"/>
      <c r="I77" s="336"/>
      <c r="J77" s="334"/>
      <c r="K77" s="337">
        <f>SUM(K44)</f>
        <v>0</v>
      </c>
      <c r="L77" s="338"/>
    </row>
    <row r="78" spans="2:12" ht="22.15" customHeight="1">
      <c r="B78" s="343">
        <v>1</v>
      </c>
      <c r="C78" s="700" t="str">
        <f>C43</f>
        <v>หมวดงานวิศวกรรมโครงสร้าง</v>
      </c>
      <c r="D78" s="701"/>
      <c r="E78" s="428"/>
      <c r="F78" s="429"/>
      <c r="G78" s="430"/>
      <c r="H78" s="431"/>
      <c r="I78" s="430"/>
      <c r="J78" s="431"/>
      <c r="K78" s="432"/>
      <c r="L78" s="433"/>
    </row>
    <row r="79" spans="2:12" ht="22.15" customHeight="1">
      <c r="B79" s="343"/>
      <c r="C79" s="622"/>
      <c r="D79" s="623"/>
      <c r="E79" s="344"/>
      <c r="F79" s="361"/>
      <c r="G79" s="362"/>
      <c r="H79" s="361"/>
      <c r="I79" s="361"/>
      <c r="J79" s="361"/>
      <c r="K79" s="346"/>
      <c r="L79" s="352"/>
    </row>
    <row r="80" spans="2:12" ht="22.15" customHeight="1">
      <c r="B80" s="343"/>
      <c r="C80" s="622"/>
      <c r="D80" s="623"/>
      <c r="E80" s="344"/>
      <c r="F80" s="361"/>
      <c r="G80" s="362"/>
      <c r="H80" s="361"/>
      <c r="I80" s="361"/>
      <c r="J80" s="361"/>
      <c r="K80" s="346"/>
      <c r="L80" s="352"/>
    </row>
    <row r="81" spans="2:12" ht="22.15" customHeight="1">
      <c r="B81" s="343"/>
      <c r="C81" s="622"/>
      <c r="D81" s="623"/>
      <c r="E81" s="344"/>
      <c r="F81" s="361"/>
      <c r="G81" s="362"/>
      <c r="H81" s="361"/>
      <c r="I81" s="361"/>
      <c r="J81" s="361"/>
      <c r="K81" s="346"/>
      <c r="L81" s="352"/>
    </row>
    <row r="82" spans="2:12" ht="22.15" customHeight="1">
      <c r="B82" s="343"/>
      <c r="C82" s="622"/>
      <c r="D82" s="623"/>
      <c r="E82" s="344"/>
      <c r="F82" s="351"/>
      <c r="G82" s="358"/>
      <c r="H82" s="351"/>
      <c r="I82" s="351"/>
      <c r="J82" s="351"/>
      <c r="K82" s="346"/>
      <c r="L82" s="352"/>
    </row>
    <row r="83" spans="2:12" ht="22.15" customHeight="1">
      <c r="B83" s="343"/>
      <c r="C83" s="622"/>
      <c r="D83" s="623"/>
      <c r="E83" s="344"/>
      <c r="F83" s="351"/>
      <c r="G83" s="358"/>
      <c r="H83" s="351"/>
      <c r="I83" s="351"/>
      <c r="J83" s="351"/>
      <c r="K83" s="346"/>
      <c r="L83" s="352"/>
    </row>
    <row r="84" spans="2:12" ht="22.15" customHeight="1">
      <c r="B84" s="343"/>
      <c r="C84" s="622"/>
      <c r="D84" s="623"/>
      <c r="E84" s="344"/>
      <c r="F84" s="351"/>
      <c r="G84" s="358"/>
      <c r="H84" s="351"/>
      <c r="I84" s="351"/>
      <c r="J84" s="351"/>
      <c r="K84" s="346"/>
      <c r="L84" s="352"/>
    </row>
    <row r="85" spans="2:12" ht="22.15" customHeight="1">
      <c r="B85" s="343"/>
      <c r="C85" s="622"/>
      <c r="D85" s="623"/>
      <c r="E85" s="344"/>
      <c r="F85" s="351"/>
      <c r="G85" s="358"/>
      <c r="H85" s="351"/>
      <c r="I85" s="351"/>
      <c r="J85" s="351"/>
      <c r="K85" s="346"/>
      <c r="L85" s="352"/>
    </row>
    <row r="86" spans="2:12" ht="22.15" customHeight="1">
      <c r="B86" s="343"/>
      <c r="C86" s="622"/>
      <c r="D86" s="623"/>
      <c r="E86" s="344"/>
      <c r="F86" s="351"/>
      <c r="G86" s="351"/>
      <c r="H86" s="351"/>
      <c r="I86" s="359"/>
      <c r="J86" s="351"/>
      <c r="K86" s="346"/>
      <c r="L86" s="352"/>
    </row>
    <row r="87" spans="2:12" ht="22.15" customHeight="1">
      <c r="B87" s="343"/>
      <c r="C87" s="622"/>
      <c r="D87" s="623"/>
      <c r="E87" s="344"/>
      <c r="F87" s="351"/>
      <c r="G87" s="360"/>
      <c r="H87" s="351"/>
      <c r="I87" s="351"/>
      <c r="J87" s="351"/>
      <c r="K87" s="346"/>
      <c r="L87" s="352"/>
    </row>
    <row r="88" spans="2:12" ht="22.15" customHeight="1">
      <c r="B88" s="343"/>
      <c r="C88" s="622"/>
      <c r="D88" s="623"/>
      <c r="E88" s="344"/>
      <c r="F88" s="351"/>
      <c r="G88" s="351"/>
      <c r="H88" s="351"/>
      <c r="I88" s="351"/>
      <c r="J88" s="351"/>
      <c r="K88" s="346"/>
      <c r="L88" s="352"/>
    </row>
    <row r="89" spans="2:12" ht="22.15" customHeight="1">
      <c r="B89" s="343"/>
      <c r="C89" s="622"/>
      <c r="D89" s="623"/>
      <c r="E89" s="344"/>
      <c r="F89" s="361"/>
      <c r="G89" s="362"/>
      <c r="H89" s="361"/>
      <c r="I89" s="361"/>
      <c r="J89" s="361"/>
      <c r="K89" s="346"/>
      <c r="L89" s="352"/>
    </row>
    <row r="90" spans="2:12" ht="22.15" customHeight="1">
      <c r="B90" s="343"/>
      <c r="C90" s="622"/>
      <c r="D90" s="623"/>
      <c r="E90" s="344"/>
      <c r="F90" s="361"/>
      <c r="G90" s="362"/>
      <c r="H90" s="361"/>
      <c r="I90" s="361"/>
      <c r="J90" s="361"/>
      <c r="K90" s="346"/>
      <c r="L90" s="352"/>
    </row>
    <row r="91" spans="2:12" ht="22.15" customHeight="1">
      <c r="B91" s="343"/>
      <c r="C91" s="622"/>
      <c r="D91" s="623"/>
      <c r="E91" s="344"/>
      <c r="F91" s="361"/>
      <c r="G91" s="362"/>
      <c r="H91" s="361"/>
      <c r="I91" s="361"/>
      <c r="J91" s="361"/>
      <c r="K91" s="346"/>
      <c r="L91" s="352"/>
    </row>
    <row r="92" spans="2:12" ht="22.15" customHeight="1">
      <c r="B92" s="343"/>
      <c r="C92" s="622"/>
      <c r="D92" s="623"/>
      <c r="E92" s="344"/>
      <c r="F92" s="361"/>
      <c r="G92" s="362"/>
      <c r="H92" s="361"/>
      <c r="I92" s="361"/>
      <c r="J92" s="361"/>
      <c r="K92" s="346"/>
      <c r="L92" s="352"/>
    </row>
    <row r="93" spans="2:12" ht="22.15" customHeight="1">
      <c r="B93" s="343"/>
      <c r="C93" s="622"/>
      <c r="D93" s="623"/>
      <c r="E93" s="344"/>
      <c r="F93" s="361"/>
      <c r="G93" s="362"/>
      <c r="H93" s="361"/>
      <c r="I93" s="361"/>
      <c r="J93" s="361"/>
      <c r="K93" s="346"/>
      <c r="L93" s="352"/>
    </row>
    <row r="94" spans="2:12" ht="22.15" customHeight="1">
      <c r="B94" s="343"/>
      <c r="C94" s="624"/>
      <c r="D94" s="625"/>
      <c r="E94" s="363"/>
      <c r="F94" s="361"/>
      <c r="G94" s="362"/>
      <c r="H94" s="361"/>
      <c r="I94" s="361"/>
      <c r="J94" s="361"/>
      <c r="K94" s="364"/>
      <c r="L94" s="352"/>
    </row>
    <row r="95" spans="2:12" ht="22.15" customHeight="1">
      <c r="B95" s="343"/>
      <c r="C95" s="624"/>
      <c r="D95" s="625"/>
      <c r="E95" s="363"/>
      <c r="F95" s="361"/>
      <c r="G95" s="362"/>
      <c r="H95" s="361"/>
      <c r="I95" s="361"/>
      <c r="J95" s="361"/>
      <c r="K95" s="364"/>
      <c r="L95" s="352"/>
    </row>
    <row r="96" spans="2:12" ht="22.15" customHeight="1">
      <c r="B96" s="343"/>
      <c r="C96" s="622"/>
      <c r="D96" s="623"/>
      <c r="E96" s="344"/>
      <c r="F96" s="361"/>
      <c r="G96" s="362"/>
      <c r="H96" s="361"/>
      <c r="I96" s="361"/>
      <c r="J96" s="361"/>
      <c r="K96" s="346"/>
      <c r="L96" s="352"/>
    </row>
    <row r="97" spans="2:17" ht="22.15" customHeight="1">
      <c r="B97" s="343"/>
      <c r="C97" s="622"/>
      <c r="D97" s="623"/>
      <c r="E97" s="344"/>
      <c r="F97" s="361"/>
      <c r="G97" s="362"/>
      <c r="H97" s="361"/>
      <c r="I97" s="361"/>
      <c r="J97" s="361"/>
      <c r="K97" s="346"/>
      <c r="L97" s="352"/>
    </row>
    <row r="98" spans="2:17" ht="22.15" customHeight="1">
      <c r="B98" s="343"/>
      <c r="C98" s="622"/>
      <c r="D98" s="623"/>
      <c r="E98" s="344"/>
      <c r="F98" s="361"/>
      <c r="G98" s="362"/>
      <c r="H98" s="361"/>
      <c r="I98" s="361"/>
      <c r="J98" s="361"/>
      <c r="K98" s="346"/>
      <c r="L98" s="352"/>
    </row>
    <row r="99" spans="2:17" ht="22.15" customHeight="1">
      <c r="B99" s="343"/>
      <c r="C99" s="624"/>
      <c r="D99" s="625"/>
      <c r="E99" s="363"/>
      <c r="F99" s="361"/>
      <c r="G99" s="362"/>
      <c r="H99" s="361"/>
      <c r="I99" s="361"/>
      <c r="J99" s="361"/>
      <c r="K99" s="364"/>
      <c r="L99" s="352"/>
    </row>
    <row r="100" spans="2:17" ht="22.15" customHeight="1">
      <c r="B100" s="343"/>
      <c r="C100" s="624"/>
      <c r="D100" s="625"/>
      <c r="E100" s="363"/>
      <c r="F100" s="361"/>
      <c r="G100" s="362"/>
      <c r="H100" s="361"/>
      <c r="I100" s="361"/>
      <c r="J100" s="361"/>
      <c r="K100" s="364"/>
      <c r="L100" s="352"/>
    </row>
    <row r="101" spans="2:17" ht="22.15" customHeight="1">
      <c r="B101" s="343"/>
      <c r="C101" s="624"/>
      <c r="D101" s="625"/>
      <c r="E101" s="363"/>
      <c r="F101" s="361"/>
      <c r="G101" s="362"/>
      <c r="H101" s="361"/>
      <c r="I101" s="361"/>
      <c r="J101" s="361"/>
      <c r="K101" s="364"/>
      <c r="L101" s="352"/>
    </row>
    <row r="102" spans="2:17" ht="22.15" customHeight="1">
      <c r="B102" s="343"/>
      <c r="C102" s="624"/>
      <c r="D102" s="625"/>
      <c r="E102" s="363"/>
      <c r="F102" s="361"/>
      <c r="G102" s="362"/>
      <c r="H102" s="361"/>
      <c r="I102" s="361"/>
      <c r="J102" s="361"/>
      <c r="K102" s="364"/>
      <c r="L102" s="352"/>
    </row>
    <row r="103" spans="2:17" ht="22.15" customHeight="1">
      <c r="B103" s="343"/>
      <c r="C103" s="626"/>
      <c r="D103" s="627"/>
      <c r="E103" s="434"/>
      <c r="F103" s="435"/>
      <c r="G103" s="435"/>
      <c r="H103" s="436"/>
      <c r="I103" s="436"/>
      <c r="J103" s="436"/>
      <c r="K103" s="437"/>
      <c r="L103" s="396"/>
    </row>
    <row r="104" spans="2:17" ht="22.15" customHeight="1">
      <c r="B104" s="343"/>
      <c r="C104" s="642"/>
      <c r="D104" s="643"/>
      <c r="E104" s="294"/>
      <c r="F104" s="295"/>
      <c r="G104" s="484"/>
      <c r="H104" s="483"/>
      <c r="I104" s="484"/>
      <c r="J104" s="483"/>
      <c r="K104" s="368"/>
      <c r="L104" s="347"/>
    </row>
    <row r="105" spans="2:17" ht="22.15" customHeight="1">
      <c r="B105" s="343">
        <v>2</v>
      </c>
      <c r="C105" s="373" t="s">
        <v>79</v>
      </c>
      <c r="D105" s="374"/>
      <c r="E105" s="375"/>
      <c r="F105" s="361"/>
      <c r="G105" s="362"/>
      <c r="H105" s="361"/>
      <c r="I105" s="361"/>
      <c r="J105" s="361"/>
      <c r="K105" s="376"/>
      <c r="L105" s="352"/>
    </row>
    <row r="106" spans="2:17" ht="22.15" customHeight="1">
      <c r="B106" s="343"/>
      <c r="C106" s="630" t="s">
        <v>80</v>
      </c>
      <c r="D106" s="631"/>
      <c r="E106" s="363"/>
      <c r="F106" s="361"/>
      <c r="G106" s="362"/>
      <c r="H106" s="361"/>
      <c r="I106" s="361"/>
      <c r="J106" s="361"/>
      <c r="K106" s="485">
        <f>SUM(K142)</f>
        <v>0</v>
      </c>
      <c r="L106" s="352"/>
      <c r="N106" s="491"/>
      <c r="O106" s="496"/>
      <c r="P106" s="492"/>
      <c r="Q106" s="492"/>
    </row>
    <row r="107" spans="2:17" ht="22.15" customHeight="1">
      <c r="B107" s="343"/>
      <c r="C107" s="630" t="s">
        <v>81</v>
      </c>
      <c r="D107" s="631"/>
      <c r="E107" s="363"/>
      <c r="F107" s="361"/>
      <c r="G107" s="362"/>
      <c r="H107" s="361"/>
      <c r="I107" s="361"/>
      <c r="J107" s="361"/>
      <c r="K107" s="485">
        <f>SUM(K152)</f>
        <v>0</v>
      </c>
      <c r="L107" s="352"/>
      <c r="N107" s="491"/>
      <c r="O107" s="496"/>
      <c r="P107" s="492"/>
      <c r="Q107" s="492"/>
    </row>
    <row r="108" spans="2:17" ht="22.15" customHeight="1">
      <c r="B108" s="343"/>
      <c r="C108" s="630" t="s">
        <v>82</v>
      </c>
      <c r="D108" s="631"/>
      <c r="E108" s="363"/>
      <c r="F108" s="361"/>
      <c r="G108" s="362"/>
      <c r="H108" s="361"/>
      <c r="I108" s="361"/>
      <c r="J108" s="361"/>
      <c r="K108" s="485">
        <f>SUM(K161)</f>
        <v>0</v>
      </c>
      <c r="L108" s="352"/>
      <c r="N108" s="491"/>
      <c r="O108" s="497"/>
    </row>
    <row r="109" spans="2:17" ht="22.15" customHeight="1">
      <c r="B109" s="343"/>
      <c r="C109" s="630" t="s">
        <v>83</v>
      </c>
      <c r="D109" s="631"/>
      <c r="E109" s="426"/>
      <c r="F109" s="364"/>
      <c r="G109" s="484"/>
      <c r="H109" s="483"/>
      <c r="I109" s="484"/>
      <c r="J109" s="483"/>
      <c r="K109" s="485">
        <f>SUM(K167)</f>
        <v>0</v>
      </c>
      <c r="L109" s="352"/>
      <c r="N109" s="491"/>
      <c r="O109" s="498"/>
      <c r="P109" s="493"/>
      <c r="Q109" s="493"/>
    </row>
    <row r="110" spans="2:17" ht="22.15" customHeight="1">
      <c r="B110" s="343"/>
      <c r="C110" s="630" t="s">
        <v>84</v>
      </c>
      <c r="D110" s="631"/>
      <c r="E110" s="426"/>
      <c r="F110" s="364"/>
      <c r="G110" s="484"/>
      <c r="H110" s="483"/>
      <c r="I110" s="484"/>
      <c r="J110" s="483"/>
      <c r="K110" s="485">
        <f>SUM(K181)</f>
        <v>0</v>
      </c>
      <c r="L110" s="352"/>
      <c r="N110" s="491"/>
      <c r="O110" s="497"/>
    </row>
    <row r="111" spans="2:17" ht="22.15" customHeight="1">
      <c r="B111" s="343"/>
      <c r="C111" s="620" t="s">
        <v>85</v>
      </c>
      <c r="D111" s="621"/>
      <c r="E111" s="426"/>
      <c r="F111" s="364"/>
      <c r="G111" s="484"/>
      <c r="H111" s="483"/>
      <c r="I111" s="484"/>
      <c r="J111" s="483"/>
      <c r="K111" s="485">
        <f>SUM(K189)</f>
        <v>0</v>
      </c>
      <c r="L111" s="352"/>
      <c r="N111" s="491"/>
      <c r="O111" s="499"/>
      <c r="P111" s="494"/>
      <c r="Q111" s="494"/>
    </row>
    <row r="112" spans="2:17" ht="22.15" customHeight="1">
      <c r="B112" s="343"/>
      <c r="C112" s="646" t="s">
        <v>86</v>
      </c>
      <c r="D112" s="647"/>
      <c r="E112" s="426"/>
      <c r="F112" s="364"/>
      <c r="G112" s="484"/>
      <c r="H112" s="483"/>
      <c r="I112" s="484"/>
      <c r="J112" s="483"/>
      <c r="K112" s="485">
        <f>SUM(K195)</f>
        <v>0</v>
      </c>
      <c r="L112" s="352"/>
      <c r="N112" s="491"/>
      <c r="O112" s="500"/>
      <c r="P112" s="495"/>
      <c r="Q112" s="495"/>
    </row>
    <row r="113" spans="2:17" ht="22.15" customHeight="1">
      <c r="B113" s="343"/>
      <c r="C113" s="630" t="s">
        <v>87</v>
      </c>
      <c r="D113" s="631"/>
      <c r="E113" s="363"/>
      <c r="F113" s="361"/>
      <c r="G113" s="362"/>
      <c r="H113" s="427"/>
      <c r="I113" s="427"/>
      <c r="J113" s="427"/>
      <c r="K113" s="485">
        <f>SUM(K203)</f>
        <v>0</v>
      </c>
      <c r="L113" s="352"/>
      <c r="N113" s="491"/>
      <c r="O113" s="497"/>
    </row>
    <row r="114" spans="2:17" ht="22.15" customHeight="1">
      <c r="B114" s="343"/>
      <c r="C114" s="630" t="s">
        <v>88</v>
      </c>
      <c r="D114" s="631"/>
      <c r="E114" s="363"/>
      <c r="F114" s="361"/>
      <c r="G114" s="362"/>
      <c r="H114" s="361"/>
      <c r="I114" s="361"/>
      <c r="J114" s="361"/>
      <c r="K114" s="485">
        <f>SUM(K212)</f>
        <v>0</v>
      </c>
      <c r="L114" s="352"/>
      <c r="N114" s="491"/>
      <c r="O114" s="497"/>
    </row>
    <row r="115" spans="2:17" ht="22.15" customHeight="1">
      <c r="B115" s="343"/>
      <c r="C115" s="638" t="s">
        <v>89</v>
      </c>
      <c r="D115" s="639"/>
      <c r="E115" s="363"/>
      <c r="F115" s="361"/>
      <c r="G115" s="362"/>
      <c r="H115" s="361"/>
      <c r="I115" s="361"/>
      <c r="J115" s="361"/>
      <c r="K115" s="485">
        <f>SUM(K215)</f>
        <v>0</v>
      </c>
      <c r="L115" s="352"/>
      <c r="N115" s="491"/>
      <c r="O115" s="500"/>
      <c r="P115" s="495"/>
      <c r="Q115" s="495"/>
    </row>
    <row r="116" spans="2:17" ht="22.15" customHeight="1">
      <c r="B116" s="343"/>
      <c r="C116" s="638"/>
      <c r="D116" s="639"/>
      <c r="E116" s="363"/>
      <c r="F116" s="361"/>
      <c r="G116" s="362"/>
      <c r="H116" s="361"/>
      <c r="I116" s="361"/>
      <c r="J116" s="361"/>
      <c r="K116" s="377"/>
      <c r="L116" s="352"/>
      <c r="N116" s="489"/>
      <c r="O116" s="490"/>
      <c r="P116" s="72"/>
    </row>
    <row r="117" spans="2:17" ht="22.15" customHeight="1">
      <c r="B117" s="343"/>
      <c r="C117" s="638"/>
      <c r="D117" s="639"/>
      <c r="E117" s="363"/>
      <c r="F117" s="361"/>
      <c r="G117" s="362"/>
      <c r="H117" s="361"/>
      <c r="I117" s="361"/>
      <c r="J117" s="361"/>
      <c r="K117" s="377"/>
      <c r="L117" s="352"/>
    </row>
    <row r="118" spans="2:17" ht="22.15" customHeight="1">
      <c r="B118" s="343"/>
      <c r="C118" s="638"/>
      <c r="D118" s="639"/>
      <c r="E118" s="363"/>
      <c r="F118" s="361"/>
      <c r="G118" s="362"/>
      <c r="H118" s="361"/>
      <c r="I118" s="361"/>
      <c r="J118" s="361"/>
      <c r="K118" s="377"/>
      <c r="L118" s="352"/>
    </row>
    <row r="119" spans="2:17" ht="22.15" customHeight="1">
      <c r="B119" s="343"/>
      <c r="C119" s="632"/>
      <c r="D119" s="633"/>
      <c r="E119" s="363"/>
      <c r="F119" s="361"/>
      <c r="G119" s="362"/>
      <c r="H119" s="361"/>
      <c r="I119" s="361"/>
      <c r="J119" s="361"/>
      <c r="K119" s="376"/>
      <c r="L119" s="352"/>
    </row>
    <row r="120" spans="2:17" ht="22.15" customHeight="1">
      <c r="B120" s="343"/>
      <c r="C120" s="632"/>
      <c r="D120" s="633"/>
      <c r="E120" s="363"/>
      <c r="F120" s="361"/>
      <c r="G120" s="362"/>
      <c r="H120" s="361"/>
      <c r="I120" s="361"/>
      <c r="J120" s="361"/>
      <c r="K120" s="376"/>
      <c r="L120" s="352"/>
    </row>
    <row r="121" spans="2:17" ht="22.15" customHeight="1">
      <c r="B121" s="343"/>
      <c r="C121" s="632"/>
      <c r="D121" s="633"/>
      <c r="E121" s="363"/>
      <c r="F121" s="361"/>
      <c r="G121" s="362"/>
      <c r="H121" s="361"/>
      <c r="I121" s="361"/>
      <c r="J121" s="361"/>
      <c r="K121" s="376"/>
      <c r="L121" s="352"/>
    </row>
    <row r="122" spans="2:17" ht="22.15" customHeight="1">
      <c r="B122" s="343"/>
      <c r="C122" s="632"/>
      <c r="D122" s="633"/>
      <c r="E122" s="363"/>
      <c r="F122" s="361"/>
      <c r="G122" s="362"/>
      <c r="H122" s="361"/>
      <c r="I122" s="361"/>
      <c r="J122" s="361"/>
      <c r="K122" s="376"/>
      <c r="L122" s="352"/>
    </row>
    <row r="123" spans="2:17" ht="22.15" customHeight="1">
      <c r="B123" s="343"/>
      <c r="C123" s="632"/>
      <c r="D123" s="633"/>
      <c r="E123" s="363"/>
      <c r="F123" s="361"/>
      <c r="G123" s="362"/>
      <c r="H123" s="361"/>
      <c r="I123" s="361"/>
      <c r="J123" s="361"/>
      <c r="K123" s="376"/>
      <c r="L123" s="352"/>
    </row>
    <row r="124" spans="2:17" ht="22.15" customHeight="1">
      <c r="B124" s="343"/>
      <c r="C124" s="632"/>
      <c r="D124" s="633"/>
      <c r="E124" s="363"/>
      <c r="F124" s="361"/>
      <c r="G124" s="362"/>
      <c r="H124" s="361"/>
      <c r="I124" s="361"/>
      <c r="J124" s="361"/>
      <c r="K124" s="376"/>
      <c r="L124" s="352"/>
    </row>
    <row r="125" spans="2:17" ht="22.15" customHeight="1">
      <c r="B125" s="343"/>
      <c r="C125" s="632"/>
      <c r="D125" s="633"/>
      <c r="E125" s="363"/>
      <c r="F125" s="361"/>
      <c r="G125" s="362"/>
      <c r="H125" s="361"/>
      <c r="I125" s="361"/>
      <c r="J125" s="361"/>
      <c r="K125" s="376"/>
      <c r="L125" s="352"/>
    </row>
    <row r="126" spans="2:17" ht="22.15" customHeight="1">
      <c r="B126" s="343"/>
      <c r="C126" s="632"/>
      <c r="D126" s="633"/>
      <c r="E126" s="363"/>
      <c r="F126" s="361"/>
      <c r="G126" s="362"/>
      <c r="H126" s="361"/>
      <c r="I126" s="361"/>
      <c r="J126" s="361"/>
      <c r="K126" s="376"/>
      <c r="L126" s="352"/>
    </row>
    <row r="127" spans="2:17" ht="22.15" customHeight="1">
      <c r="B127" s="343"/>
      <c r="C127" s="632"/>
      <c r="D127" s="633"/>
      <c r="E127" s="363"/>
      <c r="F127" s="361"/>
      <c r="G127" s="362"/>
      <c r="H127" s="361"/>
      <c r="I127" s="361"/>
      <c r="J127" s="361"/>
      <c r="K127" s="376"/>
      <c r="L127" s="352"/>
    </row>
    <row r="128" spans="2:17" ht="22.15" customHeight="1">
      <c r="B128" s="343"/>
      <c r="C128" s="632"/>
      <c r="D128" s="633"/>
      <c r="E128" s="363"/>
      <c r="F128" s="361"/>
      <c r="G128" s="362"/>
      <c r="H128" s="361"/>
      <c r="I128" s="361"/>
      <c r="J128" s="361"/>
      <c r="K128" s="376"/>
      <c r="L128" s="352"/>
    </row>
    <row r="129" spans="2:12" ht="22.15" customHeight="1">
      <c r="B129" s="343"/>
      <c r="C129" s="632"/>
      <c r="D129" s="633"/>
      <c r="E129" s="363"/>
      <c r="F129" s="361"/>
      <c r="G129" s="362"/>
      <c r="H129" s="361"/>
      <c r="I129" s="361"/>
      <c r="J129" s="361"/>
      <c r="K129" s="376"/>
      <c r="L129" s="352"/>
    </row>
    <row r="130" spans="2:12" ht="22.15" customHeight="1">
      <c r="B130" s="343"/>
      <c r="C130" s="632"/>
      <c r="D130" s="633"/>
      <c r="E130" s="363"/>
      <c r="F130" s="361"/>
      <c r="G130" s="362"/>
      <c r="H130" s="361"/>
      <c r="I130" s="361"/>
      <c r="J130" s="361"/>
      <c r="K130" s="376"/>
      <c r="L130" s="352"/>
    </row>
    <row r="131" spans="2:12" ht="22.15" customHeight="1">
      <c r="B131" s="343"/>
      <c r="C131" s="710"/>
      <c r="D131" s="711"/>
      <c r="E131" s="363"/>
      <c r="F131" s="361"/>
      <c r="G131" s="362"/>
      <c r="H131" s="361"/>
      <c r="I131" s="361"/>
      <c r="J131" s="361"/>
      <c r="K131" s="376"/>
      <c r="L131" s="352"/>
    </row>
    <row r="132" spans="2:12" ht="22.15" customHeight="1">
      <c r="B132" s="343"/>
      <c r="C132" s="632"/>
      <c r="D132" s="633"/>
      <c r="E132" s="363"/>
      <c r="F132" s="361"/>
      <c r="G132" s="362"/>
      <c r="H132" s="361"/>
      <c r="I132" s="361"/>
      <c r="J132" s="361"/>
      <c r="K132" s="376"/>
      <c r="L132" s="352"/>
    </row>
    <row r="133" spans="2:12" ht="22.15" customHeight="1">
      <c r="B133" s="343"/>
      <c r="C133" s="632"/>
      <c r="D133" s="633"/>
      <c r="E133" s="363"/>
      <c r="F133" s="361"/>
      <c r="G133" s="362"/>
      <c r="H133" s="361"/>
      <c r="I133" s="361"/>
      <c r="J133" s="361"/>
      <c r="K133" s="376"/>
      <c r="L133" s="352"/>
    </row>
    <row r="134" spans="2:12" ht="22.15" customHeight="1">
      <c r="B134" s="343"/>
      <c r="C134" s="632"/>
      <c r="D134" s="633"/>
      <c r="E134" s="363"/>
      <c r="F134" s="361"/>
      <c r="G134" s="362"/>
      <c r="H134" s="361"/>
      <c r="I134" s="361"/>
      <c r="J134" s="361"/>
      <c r="K134" s="376"/>
      <c r="L134" s="352"/>
    </row>
    <row r="135" spans="2:12" ht="22.15" customHeight="1">
      <c r="B135" s="343"/>
      <c r="C135" s="632"/>
      <c r="D135" s="633"/>
      <c r="E135" s="363"/>
      <c r="F135" s="361"/>
      <c r="G135" s="362"/>
      <c r="H135" s="361"/>
      <c r="I135" s="361"/>
      <c r="J135" s="361"/>
      <c r="K135" s="376"/>
      <c r="L135" s="352"/>
    </row>
    <row r="136" spans="2:12" ht="22.15" customHeight="1">
      <c r="B136" s="333"/>
      <c r="C136" s="664" t="s">
        <v>90</v>
      </c>
      <c r="D136" s="665"/>
      <c r="E136" s="334"/>
      <c r="F136" s="378"/>
      <c r="G136" s="334"/>
      <c r="H136" s="334"/>
      <c r="I136" s="336"/>
      <c r="J136" s="334"/>
      <c r="K136" s="337">
        <f>SUM(K106:K135)</f>
        <v>0</v>
      </c>
      <c r="L136" s="338"/>
    </row>
    <row r="137" spans="2:12" s="72" customFormat="1" ht="22.15" customHeight="1">
      <c r="B137" s="482">
        <v>2</v>
      </c>
      <c r="C137" s="708" t="s">
        <v>91</v>
      </c>
      <c r="D137" s="709"/>
      <c r="E137" s="379"/>
      <c r="F137" s="380" t="s">
        <v>1</v>
      </c>
      <c r="G137" s="380"/>
      <c r="H137" s="381"/>
      <c r="I137" s="381"/>
      <c r="J137" s="381"/>
      <c r="K137" s="381"/>
      <c r="L137" s="382"/>
    </row>
    <row r="138" spans="2:12" s="72" customFormat="1" ht="22.15" customHeight="1">
      <c r="B138" s="482"/>
      <c r="C138" s="630" t="s">
        <v>80</v>
      </c>
      <c r="D138" s="631"/>
      <c r="E138" s="379"/>
      <c r="F138" s="449"/>
      <c r="G138" s="450"/>
      <c r="H138" s="449"/>
      <c r="I138" s="449"/>
      <c r="J138" s="449"/>
      <c r="K138" s="451"/>
      <c r="L138" s="486"/>
    </row>
    <row r="139" spans="2:12" s="72" customFormat="1" ht="22.15" customHeight="1">
      <c r="B139" s="482"/>
      <c r="C139" s="640" t="s">
        <v>92</v>
      </c>
      <c r="D139" s="641"/>
      <c r="E139" s="452" t="s">
        <v>93</v>
      </c>
      <c r="F139" s="453"/>
      <c r="G139" s="454"/>
      <c r="H139" s="455"/>
      <c r="I139" s="456"/>
      <c r="J139" s="455"/>
      <c r="K139" s="457"/>
      <c r="L139" s="486"/>
    </row>
    <row r="140" spans="2:12" s="72" customFormat="1" ht="22.15" customHeight="1">
      <c r="B140" s="482"/>
      <c r="C140" s="640" t="s">
        <v>94</v>
      </c>
      <c r="D140" s="641"/>
      <c r="E140" s="452" t="s">
        <v>93</v>
      </c>
      <c r="F140" s="453"/>
      <c r="G140" s="454"/>
      <c r="H140" s="455"/>
      <c r="I140" s="456"/>
      <c r="J140" s="455"/>
      <c r="K140" s="457"/>
      <c r="L140" s="486"/>
    </row>
    <row r="141" spans="2:12" s="72" customFormat="1" ht="22.15" customHeight="1">
      <c r="B141" s="482"/>
      <c r="C141" s="640" t="s">
        <v>95</v>
      </c>
      <c r="D141" s="641"/>
      <c r="E141" s="452" t="s">
        <v>93</v>
      </c>
      <c r="F141" s="453"/>
      <c r="G141" s="454"/>
      <c r="H141" s="455"/>
      <c r="I141" s="456"/>
      <c r="J141" s="455"/>
      <c r="K141" s="457"/>
      <c r="L141" s="486"/>
    </row>
    <row r="142" spans="2:12" s="72" customFormat="1" ht="22.15" customHeight="1">
      <c r="B142" s="482"/>
      <c r="C142" s="706" t="s">
        <v>73</v>
      </c>
      <c r="D142" s="707"/>
      <c r="E142" s="386"/>
      <c r="F142" s="458"/>
      <c r="G142" s="450"/>
      <c r="H142" s="459"/>
      <c r="I142" s="449"/>
      <c r="J142" s="459"/>
      <c r="K142" s="451"/>
      <c r="L142" s="486"/>
    </row>
    <row r="143" spans="2:12" s="72" customFormat="1" ht="22.15" customHeight="1">
      <c r="B143" s="482"/>
      <c r="C143" s="630" t="s">
        <v>81</v>
      </c>
      <c r="D143" s="631"/>
      <c r="E143" s="452"/>
      <c r="F143" s="453"/>
      <c r="G143" s="454"/>
      <c r="H143" s="455"/>
      <c r="I143" s="456"/>
      <c r="J143" s="455"/>
      <c r="K143" s="457"/>
      <c r="L143" s="486"/>
    </row>
    <row r="144" spans="2:12" s="72" customFormat="1" ht="22.15" customHeight="1">
      <c r="B144" s="482"/>
      <c r="C144" s="640" t="s">
        <v>96</v>
      </c>
      <c r="D144" s="641"/>
      <c r="E144" s="452" t="s">
        <v>93</v>
      </c>
      <c r="F144" s="453"/>
      <c r="G144" s="454"/>
      <c r="H144" s="455"/>
      <c r="I144" s="456"/>
      <c r="J144" s="455"/>
      <c r="K144" s="457"/>
      <c r="L144" s="486"/>
    </row>
    <row r="145" spans="2:12" s="72" customFormat="1" ht="22.15" customHeight="1">
      <c r="B145" s="482"/>
      <c r="C145" s="640" t="s">
        <v>97</v>
      </c>
      <c r="D145" s="641"/>
      <c r="E145" s="452" t="s">
        <v>93</v>
      </c>
      <c r="F145" s="453"/>
      <c r="G145" s="454"/>
      <c r="H145" s="455"/>
      <c r="I145" s="456"/>
      <c r="J145" s="455"/>
      <c r="K145" s="457"/>
      <c r="L145" s="486"/>
    </row>
    <row r="146" spans="2:12" s="72" customFormat="1" ht="22.15" customHeight="1">
      <c r="B146" s="482"/>
      <c r="C146" s="640" t="s">
        <v>98</v>
      </c>
      <c r="D146" s="641"/>
      <c r="E146" s="452" t="s">
        <v>93</v>
      </c>
      <c r="F146" s="453"/>
      <c r="G146" s="454"/>
      <c r="H146" s="455"/>
      <c r="I146" s="456"/>
      <c r="J146" s="455"/>
      <c r="K146" s="457"/>
      <c r="L146" s="486"/>
    </row>
    <row r="147" spans="2:12" s="72" customFormat="1" ht="22.15" customHeight="1">
      <c r="B147" s="482"/>
      <c r="C147" s="640" t="s">
        <v>99</v>
      </c>
      <c r="D147" s="641"/>
      <c r="E147" s="452" t="s">
        <v>93</v>
      </c>
      <c r="F147" s="453"/>
      <c r="G147" s="454"/>
      <c r="H147" s="455"/>
      <c r="I147" s="456"/>
      <c r="J147" s="455"/>
      <c r="K147" s="457"/>
      <c r="L147" s="486"/>
    </row>
    <row r="148" spans="2:12" s="72" customFormat="1" ht="22.15" customHeight="1">
      <c r="B148" s="482"/>
      <c r="C148" s="640" t="s">
        <v>100</v>
      </c>
      <c r="D148" s="641"/>
      <c r="E148" s="452" t="s">
        <v>93</v>
      </c>
      <c r="F148" s="453"/>
      <c r="G148" s="454"/>
      <c r="H148" s="455"/>
      <c r="I148" s="456"/>
      <c r="J148" s="455"/>
      <c r="K148" s="457"/>
      <c r="L148" s="486"/>
    </row>
    <row r="149" spans="2:12" s="72" customFormat="1" ht="22.15" customHeight="1">
      <c r="B149" s="482"/>
      <c r="C149" s="640" t="s">
        <v>101</v>
      </c>
      <c r="D149" s="641"/>
      <c r="E149" s="452" t="s">
        <v>93</v>
      </c>
      <c r="F149" s="453"/>
      <c r="G149" s="454"/>
      <c r="H149" s="455"/>
      <c r="I149" s="456"/>
      <c r="J149" s="455"/>
      <c r="K149" s="457"/>
      <c r="L149" s="486"/>
    </row>
    <row r="150" spans="2:12" s="72" customFormat="1" ht="22.15" customHeight="1">
      <c r="B150" s="482"/>
      <c r="C150" s="640" t="s">
        <v>102</v>
      </c>
      <c r="D150" s="641"/>
      <c r="E150" s="452" t="s">
        <v>93</v>
      </c>
      <c r="F150" s="453"/>
      <c r="G150" s="454"/>
      <c r="H150" s="455"/>
      <c r="I150" s="456"/>
      <c r="J150" s="455"/>
      <c r="K150" s="457"/>
      <c r="L150" s="486"/>
    </row>
    <row r="151" spans="2:12" s="72" customFormat="1" ht="22.15" customHeight="1">
      <c r="B151" s="482"/>
      <c r="C151" s="640" t="s">
        <v>103</v>
      </c>
      <c r="D151" s="641"/>
      <c r="E151" s="452" t="s">
        <v>93</v>
      </c>
      <c r="F151" s="453"/>
      <c r="G151" s="454"/>
      <c r="H151" s="455"/>
      <c r="I151" s="456"/>
      <c r="J151" s="455"/>
      <c r="K151" s="457"/>
      <c r="L151" s="486"/>
    </row>
    <row r="152" spans="2:12" s="72" customFormat="1" ht="22.15" customHeight="1">
      <c r="B152" s="482"/>
      <c r="C152" s="706" t="s">
        <v>73</v>
      </c>
      <c r="D152" s="707"/>
      <c r="E152" s="386"/>
      <c r="F152" s="458"/>
      <c r="G152" s="450"/>
      <c r="H152" s="459"/>
      <c r="I152" s="449"/>
      <c r="J152" s="459"/>
      <c r="K152" s="451"/>
      <c r="L152" s="486"/>
    </row>
    <row r="153" spans="2:12" s="72" customFormat="1" ht="22.15" customHeight="1">
      <c r="B153" s="482"/>
      <c r="C153" s="630" t="s">
        <v>82</v>
      </c>
      <c r="D153" s="631"/>
      <c r="E153" s="367"/>
      <c r="F153" s="453"/>
      <c r="G153" s="454"/>
      <c r="H153" s="455"/>
      <c r="I153" s="456"/>
      <c r="J153" s="455"/>
      <c r="K153" s="457"/>
      <c r="L153" s="486"/>
    </row>
    <row r="154" spans="2:12" s="72" customFormat="1" ht="22.15" customHeight="1">
      <c r="B154" s="482"/>
      <c r="C154" s="704" t="s">
        <v>104</v>
      </c>
      <c r="D154" s="705"/>
      <c r="E154" s="370" t="s">
        <v>105</v>
      </c>
      <c r="F154" s="453"/>
      <c r="G154" s="454"/>
      <c r="H154" s="455"/>
      <c r="I154" s="456"/>
      <c r="J154" s="455"/>
      <c r="K154" s="457"/>
      <c r="L154" s="486"/>
    </row>
    <row r="155" spans="2:12" s="72" customFormat="1" ht="22.15" customHeight="1">
      <c r="B155" s="482"/>
      <c r="C155" s="704" t="s">
        <v>106</v>
      </c>
      <c r="D155" s="705"/>
      <c r="E155" s="370"/>
      <c r="F155" s="460"/>
      <c r="G155" s="461"/>
      <c r="H155" s="455"/>
      <c r="I155" s="460"/>
      <c r="J155" s="455"/>
      <c r="K155" s="457"/>
      <c r="L155" s="486"/>
    </row>
    <row r="156" spans="2:12" s="72" customFormat="1" ht="22.15" customHeight="1">
      <c r="B156" s="482"/>
      <c r="C156" s="704" t="s">
        <v>107</v>
      </c>
      <c r="D156" s="705"/>
      <c r="E156" s="370" t="s">
        <v>105</v>
      </c>
      <c r="F156" s="453"/>
      <c r="G156" s="454"/>
      <c r="H156" s="455"/>
      <c r="I156" s="456"/>
      <c r="J156" s="455"/>
      <c r="K156" s="457"/>
      <c r="L156" s="486"/>
    </row>
    <row r="157" spans="2:12" s="72" customFormat="1" ht="22.15" customHeight="1">
      <c r="B157" s="482"/>
      <c r="C157" s="704" t="s">
        <v>106</v>
      </c>
      <c r="D157" s="705"/>
      <c r="E157" s="370"/>
      <c r="F157" s="460"/>
      <c r="G157" s="461"/>
      <c r="H157" s="455"/>
      <c r="I157" s="460"/>
      <c r="J157" s="455"/>
      <c r="K157" s="457"/>
      <c r="L157" s="486"/>
    </row>
    <row r="158" spans="2:12" s="72" customFormat="1" ht="22.15" customHeight="1">
      <c r="B158" s="482"/>
      <c r="C158" s="704" t="s">
        <v>108</v>
      </c>
      <c r="D158" s="705"/>
      <c r="E158" s="370" t="s">
        <v>105</v>
      </c>
      <c r="F158" s="453"/>
      <c r="G158" s="454"/>
      <c r="H158" s="455"/>
      <c r="I158" s="456"/>
      <c r="J158" s="455"/>
      <c r="K158" s="457"/>
      <c r="L158" s="486"/>
    </row>
    <row r="159" spans="2:12" s="72" customFormat="1" ht="22.15" customHeight="1">
      <c r="B159" s="482"/>
      <c r="C159" s="704" t="s">
        <v>106</v>
      </c>
      <c r="D159" s="705"/>
      <c r="E159" s="370"/>
      <c r="F159" s="460"/>
      <c r="G159" s="461"/>
      <c r="H159" s="455"/>
      <c r="I159" s="460"/>
      <c r="J159" s="455"/>
      <c r="K159" s="457"/>
      <c r="L159" s="486"/>
    </row>
    <row r="160" spans="2:12" s="72" customFormat="1" ht="22.15" customHeight="1">
      <c r="B160" s="482"/>
      <c r="C160" s="477" t="s">
        <v>109</v>
      </c>
      <c r="D160" s="478"/>
      <c r="E160" s="479" t="s">
        <v>105</v>
      </c>
      <c r="F160" s="480"/>
      <c r="G160" s="480"/>
      <c r="H160" s="480"/>
      <c r="I160" s="480"/>
      <c r="J160" s="480"/>
      <c r="K160" s="480"/>
      <c r="L160" s="486"/>
    </row>
    <row r="161" spans="2:12" s="72" customFormat="1" ht="22.15" customHeight="1">
      <c r="B161" s="482"/>
      <c r="C161" s="706" t="s">
        <v>73</v>
      </c>
      <c r="D161" s="707"/>
      <c r="E161" s="386"/>
      <c r="F161" s="458"/>
      <c r="G161" s="450"/>
      <c r="H161" s="459"/>
      <c r="I161" s="449"/>
      <c r="J161" s="459"/>
      <c r="K161" s="451"/>
      <c r="L161" s="486"/>
    </row>
    <row r="162" spans="2:12" s="72" customFormat="1" ht="22.15" customHeight="1">
      <c r="B162" s="482"/>
      <c r="C162" s="620" t="s">
        <v>83</v>
      </c>
      <c r="D162" s="621"/>
      <c r="E162" s="370"/>
      <c r="F162" s="462"/>
      <c r="G162" s="487"/>
      <c r="H162" s="463"/>
      <c r="I162" s="463"/>
      <c r="J162" s="463"/>
      <c r="K162" s="464"/>
      <c r="L162" s="369"/>
    </row>
    <row r="163" spans="2:12" s="72" customFormat="1" ht="22.15" customHeight="1">
      <c r="B163" s="482"/>
      <c r="C163" s="618" t="s">
        <v>110</v>
      </c>
      <c r="D163" s="619"/>
      <c r="E163" s="370" t="s">
        <v>37</v>
      </c>
      <c r="F163" s="484"/>
      <c r="G163" s="484"/>
      <c r="H163" s="483"/>
      <c r="I163" s="484"/>
      <c r="J163" s="483"/>
      <c r="K163" s="368"/>
      <c r="L163" s="369"/>
    </row>
    <row r="164" spans="2:12" s="72" customFormat="1" ht="22.15" customHeight="1">
      <c r="B164" s="482"/>
      <c r="C164" s="618" t="s">
        <v>111</v>
      </c>
      <c r="D164" s="619"/>
      <c r="E164" s="370" t="s">
        <v>105</v>
      </c>
      <c r="F164" s="484"/>
      <c r="G164" s="484"/>
      <c r="H164" s="483"/>
      <c r="I164" s="484"/>
      <c r="J164" s="483"/>
      <c r="K164" s="368"/>
      <c r="L164" s="369"/>
    </row>
    <row r="165" spans="2:12" s="72" customFormat="1" ht="22.15" customHeight="1">
      <c r="B165" s="482"/>
      <c r="C165" s="618" t="s">
        <v>112</v>
      </c>
      <c r="D165" s="619"/>
      <c r="E165" s="370" t="s">
        <v>113</v>
      </c>
      <c r="F165" s="484"/>
      <c r="G165" s="484"/>
      <c r="H165" s="483"/>
      <c r="I165" s="484"/>
      <c r="J165" s="483"/>
      <c r="K165" s="368"/>
      <c r="L165" s="369"/>
    </row>
    <row r="166" spans="2:12" s="72" customFormat="1" ht="22.15" customHeight="1">
      <c r="B166" s="482"/>
      <c r="C166" s="618" t="s">
        <v>114</v>
      </c>
      <c r="D166" s="619"/>
      <c r="E166" s="370" t="s">
        <v>105</v>
      </c>
      <c r="F166" s="484"/>
      <c r="G166" s="484"/>
      <c r="H166" s="483"/>
      <c r="I166" s="484"/>
      <c r="J166" s="483"/>
      <c r="K166" s="368"/>
      <c r="L166" s="486"/>
    </row>
    <row r="167" spans="2:12" s="72" customFormat="1" ht="22.15" customHeight="1">
      <c r="B167" s="482"/>
      <c r="C167" s="628" t="s">
        <v>73</v>
      </c>
      <c r="D167" s="629"/>
      <c r="E167" s="370"/>
      <c r="F167" s="462"/>
      <c r="G167" s="487"/>
      <c r="H167" s="465"/>
      <c r="I167" s="465"/>
      <c r="J167" s="465"/>
      <c r="K167" s="466"/>
      <c r="L167" s="369"/>
    </row>
    <row r="168" spans="2:12" s="72" customFormat="1" ht="22.15" customHeight="1">
      <c r="B168" s="482"/>
      <c r="C168" s="630" t="s">
        <v>115</v>
      </c>
      <c r="D168" s="631"/>
      <c r="E168" s="370"/>
      <c r="F168" s="462"/>
      <c r="G168" s="487"/>
      <c r="H168" s="463"/>
      <c r="I168" s="463"/>
      <c r="J168" s="463"/>
      <c r="K168" s="464"/>
      <c r="L168" s="369"/>
    </row>
    <row r="169" spans="2:12" s="72" customFormat="1" ht="22.15" customHeight="1">
      <c r="B169" s="482"/>
      <c r="C169" s="618" t="s">
        <v>116</v>
      </c>
      <c r="D169" s="619"/>
      <c r="E169" s="370" t="s">
        <v>117</v>
      </c>
      <c r="F169" s="484"/>
      <c r="G169" s="487"/>
      <c r="H169" s="483"/>
      <c r="I169" s="484"/>
      <c r="J169" s="483"/>
      <c r="K169" s="368"/>
      <c r="L169" s="486"/>
    </row>
    <row r="170" spans="2:12" s="72" customFormat="1" ht="22.15" customHeight="1">
      <c r="B170" s="482"/>
      <c r="C170" s="618" t="s">
        <v>118</v>
      </c>
      <c r="D170" s="619"/>
      <c r="E170" s="370" t="s">
        <v>117</v>
      </c>
      <c r="F170" s="484"/>
      <c r="G170" s="487"/>
      <c r="H170" s="483"/>
      <c r="I170" s="484"/>
      <c r="J170" s="483"/>
      <c r="K170" s="368"/>
      <c r="L170" s="486"/>
    </row>
    <row r="171" spans="2:12" s="72" customFormat="1" ht="22.15" customHeight="1">
      <c r="B171" s="482"/>
      <c r="C171" s="618" t="s">
        <v>119</v>
      </c>
      <c r="D171" s="619"/>
      <c r="E171" s="370" t="s">
        <v>117</v>
      </c>
      <c r="F171" s="484"/>
      <c r="G171" s="484"/>
      <c r="H171" s="483"/>
      <c r="I171" s="484"/>
      <c r="J171" s="483"/>
      <c r="K171" s="368"/>
      <c r="L171" s="486"/>
    </row>
    <row r="172" spans="2:12" s="72" customFormat="1" ht="22.15" customHeight="1">
      <c r="B172" s="482"/>
      <c r="C172" s="618" t="s">
        <v>120</v>
      </c>
      <c r="D172" s="619"/>
      <c r="E172" s="370" t="s">
        <v>117</v>
      </c>
      <c r="F172" s="484"/>
      <c r="G172" s="484"/>
      <c r="H172" s="483"/>
      <c r="I172" s="484"/>
      <c r="J172" s="483"/>
      <c r="K172" s="368"/>
      <c r="L172" s="486"/>
    </row>
    <row r="173" spans="2:12" s="72" customFormat="1" ht="22.15" customHeight="1">
      <c r="B173" s="482"/>
      <c r="C173" s="618" t="s">
        <v>121</v>
      </c>
      <c r="D173" s="619"/>
      <c r="E173" s="370" t="s">
        <v>117</v>
      </c>
      <c r="F173" s="484"/>
      <c r="G173" s="487"/>
      <c r="H173" s="483"/>
      <c r="I173" s="484"/>
      <c r="J173" s="483"/>
      <c r="K173" s="368"/>
      <c r="L173" s="486"/>
    </row>
    <row r="174" spans="2:12" s="72" customFormat="1" ht="22.15" customHeight="1">
      <c r="B174" s="482"/>
      <c r="C174" s="618" t="s">
        <v>122</v>
      </c>
      <c r="D174" s="619"/>
      <c r="E174" s="370" t="s">
        <v>105</v>
      </c>
      <c r="F174" s="484"/>
      <c r="G174" s="487"/>
      <c r="H174" s="483"/>
      <c r="I174" s="484"/>
      <c r="J174" s="483"/>
      <c r="K174" s="368"/>
      <c r="L174" s="486"/>
    </row>
    <row r="175" spans="2:12" s="72" customFormat="1" ht="22.15" customHeight="1">
      <c r="B175" s="482"/>
      <c r="C175" s="618" t="s">
        <v>123</v>
      </c>
      <c r="D175" s="619"/>
      <c r="E175" s="370" t="s">
        <v>105</v>
      </c>
      <c r="F175" s="484"/>
      <c r="G175" s="487"/>
      <c r="H175" s="483"/>
      <c r="I175" s="484"/>
      <c r="J175" s="483"/>
      <c r="K175" s="368"/>
      <c r="L175" s="486"/>
    </row>
    <row r="176" spans="2:12" s="72" customFormat="1" ht="22.15" customHeight="1">
      <c r="B176" s="482"/>
      <c r="C176" s="618" t="s">
        <v>124</v>
      </c>
      <c r="D176" s="619"/>
      <c r="E176" s="370" t="s">
        <v>105</v>
      </c>
      <c r="F176" s="484"/>
      <c r="G176" s="487"/>
      <c r="H176" s="483"/>
      <c r="I176" s="484"/>
      <c r="J176" s="483"/>
      <c r="K176" s="368"/>
      <c r="L176" s="486"/>
    </row>
    <row r="177" spans="2:12" s="72" customFormat="1" ht="22.15" customHeight="1">
      <c r="B177" s="482"/>
      <c r="C177" s="618" t="s">
        <v>125</v>
      </c>
      <c r="D177" s="619"/>
      <c r="E177" s="370" t="s">
        <v>105</v>
      </c>
      <c r="F177" s="484"/>
      <c r="G177" s="487"/>
      <c r="H177" s="483"/>
      <c r="I177" s="484"/>
      <c r="J177" s="483"/>
      <c r="K177" s="368"/>
      <c r="L177" s="486"/>
    </row>
    <row r="178" spans="2:12" s="72" customFormat="1" ht="22.15" customHeight="1">
      <c r="B178" s="482"/>
      <c r="C178" s="618" t="s">
        <v>126</v>
      </c>
      <c r="D178" s="619"/>
      <c r="E178" s="370" t="s">
        <v>93</v>
      </c>
      <c r="F178" s="484"/>
      <c r="G178" s="487"/>
      <c r="H178" s="483"/>
      <c r="I178" s="484"/>
      <c r="J178" s="483"/>
      <c r="K178" s="368"/>
      <c r="L178" s="486"/>
    </row>
    <row r="179" spans="2:12" s="72" customFormat="1" ht="22.15" customHeight="1">
      <c r="B179" s="482"/>
      <c r="C179" s="618" t="s">
        <v>127</v>
      </c>
      <c r="D179" s="619"/>
      <c r="E179" s="370" t="s">
        <v>105</v>
      </c>
      <c r="F179" s="484"/>
      <c r="G179" s="487"/>
      <c r="H179" s="483"/>
      <c r="I179" s="484"/>
      <c r="J179" s="483"/>
      <c r="K179" s="368"/>
      <c r="L179" s="486"/>
    </row>
    <row r="180" spans="2:12" s="72" customFormat="1" ht="22.15" customHeight="1">
      <c r="B180" s="482"/>
      <c r="C180" s="618" t="s">
        <v>128</v>
      </c>
      <c r="D180" s="619"/>
      <c r="E180" s="370" t="s">
        <v>105</v>
      </c>
      <c r="F180" s="484"/>
      <c r="G180" s="487"/>
      <c r="H180" s="483"/>
      <c r="I180" s="484"/>
      <c r="J180" s="483"/>
      <c r="K180" s="368"/>
      <c r="L180" s="486"/>
    </row>
    <row r="181" spans="2:12" s="72" customFormat="1" ht="22.15" customHeight="1">
      <c r="B181" s="482"/>
      <c r="C181" s="628" t="s">
        <v>73</v>
      </c>
      <c r="D181" s="629"/>
      <c r="E181" s="370"/>
      <c r="F181" s="462"/>
      <c r="G181" s="487"/>
      <c r="H181" s="465"/>
      <c r="I181" s="465"/>
      <c r="J181" s="465"/>
      <c r="K181" s="466"/>
      <c r="L181" s="369"/>
    </row>
    <row r="182" spans="2:12" s="72" customFormat="1" ht="22.15" customHeight="1">
      <c r="B182" s="482"/>
      <c r="C182" s="620" t="s">
        <v>85</v>
      </c>
      <c r="D182" s="621"/>
      <c r="E182" s="370"/>
      <c r="F182" s="462"/>
      <c r="G182" s="487"/>
      <c r="H182" s="463"/>
      <c r="I182" s="463"/>
      <c r="J182" s="463"/>
      <c r="K182" s="464"/>
      <c r="L182" s="369"/>
    </row>
    <row r="183" spans="2:12" s="72" customFormat="1" ht="22.15" customHeight="1">
      <c r="B183" s="482"/>
      <c r="C183" s="510" t="s">
        <v>129</v>
      </c>
      <c r="D183" s="513"/>
      <c r="E183" s="370" t="s">
        <v>93</v>
      </c>
      <c r="F183" s="462"/>
      <c r="G183" s="487"/>
      <c r="H183" s="483"/>
      <c r="I183" s="463"/>
      <c r="J183" s="483"/>
      <c r="K183" s="368"/>
      <c r="L183" s="369"/>
    </row>
    <row r="184" spans="2:12" s="72" customFormat="1" ht="22.15" customHeight="1">
      <c r="B184" s="482"/>
      <c r="C184" s="714" t="s">
        <v>130</v>
      </c>
      <c r="D184" s="653"/>
      <c r="E184" s="370" t="s">
        <v>93</v>
      </c>
      <c r="F184" s="462"/>
      <c r="G184" s="487"/>
      <c r="H184" s="483"/>
      <c r="I184" s="463"/>
      <c r="J184" s="483"/>
      <c r="K184" s="368"/>
      <c r="L184" s="369"/>
    </row>
    <row r="185" spans="2:12" s="72" customFormat="1" ht="22.15" customHeight="1">
      <c r="B185" s="482"/>
      <c r="C185" s="510" t="s">
        <v>131</v>
      </c>
      <c r="D185" s="513"/>
      <c r="E185" s="370" t="s">
        <v>93</v>
      </c>
      <c r="F185" s="462"/>
      <c r="G185" s="487"/>
      <c r="H185" s="483"/>
      <c r="I185" s="463"/>
      <c r="J185" s="483"/>
      <c r="K185" s="368"/>
      <c r="L185" s="369"/>
    </row>
    <row r="186" spans="2:12" s="72" customFormat="1" ht="22.15" customHeight="1">
      <c r="B186" s="482"/>
      <c r="C186" s="510" t="s">
        <v>132</v>
      </c>
      <c r="D186" s="513"/>
      <c r="E186" s="370" t="s">
        <v>93</v>
      </c>
      <c r="F186" s="462"/>
      <c r="G186" s="487"/>
      <c r="H186" s="483"/>
      <c r="I186" s="463"/>
      <c r="J186" s="483"/>
      <c r="K186" s="368"/>
      <c r="L186" s="369"/>
    </row>
    <row r="187" spans="2:12" s="72" customFormat="1" ht="22.15" customHeight="1">
      <c r="B187" s="482"/>
      <c r="C187" s="650" t="s">
        <v>133</v>
      </c>
      <c r="D187" s="651"/>
      <c r="E187" s="370" t="s">
        <v>93</v>
      </c>
      <c r="F187" s="484"/>
      <c r="G187" s="484"/>
      <c r="H187" s="483"/>
      <c r="I187" s="484"/>
      <c r="J187" s="483"/>
      <c r="K187" s="368"/>
      <c r="L187" s="369"/>
    </row>
    <row r="188" spans="2:12" s="72" customFormat="1" ht="24" customHeight="1">
      <c r="B188" s="482"/>
      <c r="C188" s="618" t="s">
        <v>134</v>
      </c>
      <c r="D188" s="619"/>
      <c r="E188" s="370" t="s">
        <v>93</v>
      </c>
      <c r="F188" s="484"/>
      <c r="G188" s="484"/>
      <c r="H188" s="483"/>
      <c r="I188" s="484"/>
      <c r="J188" s="483"/>
      <c r="K188" s="368"/>
      <c r="L188" s="369"/>
    </row>
    <row r="189" spans="2:12" s="72" customFormat="1" ht="24" customHeight="1">
      <c r="B189" s="482"/>
      <c r="C189" s="644" t="s">
        <v>73</v>
      </c>
      <c r="D189" s="645"/>
      <c r="E189" s="467"/>
      <c r="F189" s="468"/>
      <c r="G189" s="468"/>
      <c r="H189" s="469"/>
      <c r="I189" s="468"/>
      <c r="J189" s="469"/>
      <c r="K189" s="470"/>
      <c r="L189" s="369"/>
    </row>
    <row r="190" spans="2:12" s="72" customFormat="1" ht="22.15" customHeight="1">
      <c r="B190" s="482"/>
      <c r="C190" s="646" t="s">
        <v>86</v>
      </c>
      <c r="D190" s="647"/>
      <c r="E190" s="386"/>
      <c r="F190" s="387"/>
      <c r="G190" s="387"/>
      <c r="H190" s="387"/>
      <c r="I190" s="387"/>
      <c r="J190" s="387"/>
      <c r="K190" s="387"/>
      <c r="L190" s="369"/>
    </row>
    <row r="191" spans="2:12" s="72" customFormat="1" ht="22.15" customHeight="1">
      <c r="B191" s="471"/>
      <c r="C191" s="477" t="s">
        <v>110</v>
      </c>
      <c r="D191" s="478"/>
      <c r="E191" s="479" t="s">
        <v>37</v>
      </c>
      <c r="F191" s="480"/>
      <c r="G191" s="480"/>
      <c r="H191" s="480"/>
      <c r="I191" s="480"/>
      <c r="J191" s="480"/>
      <c r="K191" s="480"/>
      <c r="L191" s="481"/>
    </row>
    <row r="192" spans="2:12" s="72" customFormat="1" ht="22.15" customHeight="1">
      <c r="B192" s="471"/>
      <c r="C192" s="477" t="s">
        <v>111</v>
      </c>
      <c r="D192" s="478"/>
      <c r="E192" s="479" t="s">
        <v>105</v>
      </c>
      <c r="F192" s="480"/>
      <c r="G192" s="480"/>
      <c r="H192" s="480"/>
      <c r="I192" s="480"/>
      <c r="J192" s="480"/>
      <c r="K192" s="480"/>
      <c r="L192" s="481"/>
    </row>
    <row r="193" spans="2:12" s="72" customFormat="1" ht="22.15" customHeight="1">
      <c r="B193" s="471"/>
      <c r="C193" s="477" t="s">
        <v>112</v>
      </c>
      <c r="D193" s="478"/>
      <c r="E193" s="479" t="s">
        <v>113</v>
      </c>
      <c r="F193" s="480"/>
      <c r="G193" s="480"/>
      <c r="H193" s="480"/>
      <c r="I193" s="480"/>
      <c r="J193" s="480"/>
      <c r="K193" s="480"/>
      <c r="L193" s="481"/>
    </row>
    <row r="194" spans="2:12" s="72" customFormat="1" ht="22.15" customHeight="1">
      <c r="B194" s="471"/>
      <c r="C194" s="477" t="s">
        <v>114</v>
      </c>
      <c r="D194" s="478"/>
      <c r="E194" s="479" t="s">
        <v>105</v>
      </c>
      <c r="F194" s="480"/>
      <c r="G194" s="480"/>
      <c r="H194" s="480"/>
      <c r="I194" s="480"/>
      <c r="J194" s="480"/>
      <c r="K194" s="480"/>
      <c r="L194" s="481"/>
    </row>
    <row r="195" spans="2:12" s="72" customFormat="1" ht="22.15" customHeight="1">
      <c r="B195" s="471"/>
      <c r="C195" s="712" t="s">
        <v>73</v>
      </c>
      <c r="D195" s="713"/>
      <c r="E195" s="474"/>
      <c r="F195" s="475"/>
      <c r="G195" s="475"/>
      <c r="H195" s="475"/>
      <c r="I195" s="475"/>
      <c r="J195" s="475"/>
      <c r="K195" s="475"/>
      <c r="L195" s="481"/>
    </row>
    <row r="196" spans="2:12" s="72" customFormat="1" ht="22.15" customHeight="1">
      <c r="B196" s="471"/>
      <c r="C196" s="472" t="s">
        <v>87</v>
      </c>
      <c r="D196" s="473"/>
      <c r="E196" s="474"/>
      <c r="F196" s="475"/>
      <c r="G196" s="475"/>
      <c r="H196" s="475"/>
      <c r="I196" s="475"/>
      <c r="J196" s="475"/>
      <c r="K196" s="475"/>
      <c r="L196" s="476"/>
    </row>
    <row r="197" spans="2:12" s="72" customFormat="1" ht="22.15" customHeight="1">
      <c r="B197" s="471"/>
      <c r="C197" s="477" t="s">
        <v>92</v>
      </c>
      <c r="D197" s="478"/>
      <c r="E197" s="479" t="s">
        <v>93</v>
      </c>
      <c r="F197" s="480"/>
      <c r="G197" s="480"/>
      <c r="H197" s="480"/>
      <c r="I197" s="480"/>
      <c r="J197" s="480"/>
      <c r="K197" s="480"/>
      <c r="L197" s="476"/>
    </row>
    <row r="198" spans="2:12" s="72" customFormat="1" ht="22.15" customHeight="1">
      <c r="B198" s="471"/>
      <c r="C198" s="477" t="s">
        <v>94</v>
      </c>
      <c r="D198" s="478"/>
      <c r="E198" s="479" t="s">
        <v>93</v>
      </c>
      <c r="F198" s="480"/>
      <c r="G198" s="480"/>
      <c r="H198" s="480"/>
      <c r="I198" s="480"/>
      <c r="J198" s="480"/>
      <c r="K198" s="480"/>
      <c r="L198" s="476"/>
    </row>
    <row r="199" spans="2:12" s="72" customFormat="1" ht="22.15" customHeight="1">
      <c r="B199" s="471"/>
      <c r="C199" s="650" t="s">
        <v>135</v>
      </c>
      <c r="D199" s="651"/>
      <c r="E199" s="479" t="s">
        <v>93</v>
      </c>
      <c r="F199" s="480"/>
      <c r="G199" s="480"/>
      <c r="H199" s="480"/>
      <c r="I199" s="480"/>
      <c r="J199" s="480"/>
      <c r="K199" s="480"/>
      <c r="L199" s="481"/>
    </row>
    <row r="200" spans="2:12" s="72" customFormat="1" ht="22.15" customHeight="1">
      <c r="B200" s="471"/>
      <c r="C200" s="650" t="s">
        <v>136</v>
      </c>
      <c r="D200" s="651"/>
      <c r="E200" s="479" t="s">
        <v>93</v>
      </c>
      <c r="F200" s="480"/>
      <c r="G200" s="480"/>
      <c r="H200" s="480"/>
      <c r="I200" s="480"/>
      <c r="J200" s="480"/>
      <c r="K200" s="480"/>
      <c r="L200" s="481"/>
    </row>
    <row r="201" spans="2:12" s="72" customFormat="1" ht="22.15" customHeight="1">
      <c r="B201" s="471"/>
      <c r="C201" s="508" t="s">
        <v>137</v>
      </c>
      <c r="D201" s="509"/>
      <c r="E201" s="479" t="s">
        <v>93</v>
      </c>
      <c r="F201" s="480"/>
      <c r="G201" s="480"/>
      <c r="H201" s="480"/>
      <c r="I201" s="480"/>
      <c r="J201" s="480"/>
      <c r="K201" s="480"/>
      <c r="L201" s="481"/>
    </row>
    <row r="202" spans="2:12" s="72" customFormat="1" ht="22.15" customHeight="1">
      <c r="B202" s="471"/>
      <c r="C202" s="650" t="s">
        <v>138</v>
      </c>
      <c r="D202" s="651"/>
      <c r="E202" s="479" t="s">
        <v>93</v>
      </c>
      <c r="F202" s="480"/>
      <c r="G202" s="480"/>
      <c r="H202" s="480"/>
      <c r="I202" s="480"/>
      <c r="J202" s="480"/>
      <c r="K202" s="480"/>
      <c r="L202" s="476"/>
    </row>
    <row r="203" spans="2:12" s="72" customFormat="1" ht="22.15" customHeight="1">
      <c r="B203" s="471"/>
      <c r="C203" s="712" t="s">
        <v>73</v>
      </c>
      <c r="D203" s="713"/>
      <c r="E203" s="479"/>
      <c r="F203" s="480"/>
      <c r="G203" s="480"/>
      <c r="H203" s="475"/>
      <c r="I203" s="475"/>
      <c r="J203" s="475"/>
      <c r="K203" s="475"/>
      <c r="L203" s="476"/>
    </row>
    <row r="204" spans="2:12" s="72" customFormat="1" ht="22.15" customHeight="1">
      <c r="B204" s="471"/>
      <c r="C204" s="472" t="s">
        <v>88</v>
      </c>
      <c r="D204" s="473"/>
      <c r="E204" s="474"/>
      <c r="F204" s="475"/>
      <c r="G204" s="475"/>
      <c r="H204" s="475"/>
      <c r="I204" s="475"/>
      <c r="J204" s="475"/>
      <c r="K204" s="475"/>
      <c r="L204" s="476"/>
    </row>
    <row r="205" spans="2:12" s="72" customFormat="1" ht="22.15" customHeight="1">
      <c r="B205" s="471"/>
      <c r="C205" s="477" t="s">
        <v>104</v>
      </c>
      <c r="D205" s="478"/>
      <c r="E205" s="479" t="s">
        <v>105</v>
      </c>
      <c r="F205" s="480"/>
      <c r="G205" s="480"/>
      <c r="H205" s="480"/>
      <c r="I205" s="480"/>
      <c r="J205" s="480"/>
      <c r="K205" s="480"/>
      <c r="L205" s="476"/>
    </row>
    <row r="206" spans="2:12" s="72" customFormat="1" ht="22.15" customHeight="1">
      <c r="B206" s="471"/>
      <c r="C206" s="477" t="s">
        <v>106</v>
      </c>
      <c r="D206" s="478"/>
      <c r="E206" s="479"/>
      <c r="F206" s="480"/>
      <c r="G206" s="480"/>
      <c r="H206" s="480"/>
      <c r="I206" s="480"/>
      <c r="J206" s="480"/>
      <c r="K206" s="480"/>
      <c r="L206" s="476"/>
    </row>
    <row r="207" spans="2:12" s="72" customFormat="1" ht="22.15" customHeight="1">
      <c r="B207" s="471"/>
      <c r="C207" s="477" t="s">
        <v>107</v>
      </c>
      <c r="D207" s="478"/>
      <c r="E207" s="479" t="s">
        <v>105</v>
      </c>
      <c r="F207" s="480"/>
      <c r="G207" s="480"/>
      <c r="H207" s="480"/>
      <c r="I207" s="480"/>
      <c r="J207" s="480"/>
      <c r="K207" s="480"/>
      <c r="L207" s="476"/>
    </row>
    <row r="208" spans="2:12" s="72" customFormat="1" ht="22.15" customHeight="1">
      <c r="B208" s="471"/>
      <c r="C208" s="477" t="s">
        <v>106</v>
      </c>
      <c r="D208" s="478"/>
      <c r="E208" s="479"/>
      <c r="F208" s="480"/>
      <c r="G208" s="480"/>
      <c r="H208" s="480"/>
      <c r="I208" s="480"/>
      <c r="J208" s="480"/>
      <c r="K208" s="480"/>
      <c r="L208" s="476"/>
    </row>
    <row r="209" spans="2:12" s="72" customFormat="1" ht="22.15" customHeight="1">
      <c r="B209" s="471"/>
      <c r="C209" s="477" t="s">
        <v>139</v>
      </c>
      <c r="D209" s="478"/>
      <c r="E209" s="479" t="s">
        <v>105</v>
      </c>
      <c r="F209" s="480"/>
      <c r="G209" s="480"/>
      <c r="H209" s="480"/>
      <c r="I209" s="480"/>
      <c r="J209" s="480"/>
      <c r="K209" s="480"/>
      <c r="L209" s="476"/>
    </row>
    <row r="210" spans="2:12" s="72" customFormat="1" ht="22.15" customHeight="1">
      <c r="B210" s="471"/>
      <c r="C210" s="477" t="s">
        <v>106</v>
      </c>
      <c r="D210" s="478"/>
      <c r="E210" s="479"/>
      <c r="F210" s="480"/>
      <c r="G210" s="480"/>
      <c r="H210" s="480"/>
      <c r="I210" s="480"/>
      <c r="J210" s="480"/>
      <c r="K210" s="480"/>
      <c r="L210" s="476"/>
    </row>
    <row r="211" spans="2:12" s="72" customFormat="1" ht="22.15" customHeight="1">
      <c r="B211" s="471"/>
      <c r="C211" s="477" t="s">
        <v>109</v>
      </c>
      <c r="D211" s="478"/>
      <c r="E211" s="479" t="s">
        <v>105</v>
      </c>
      <c r="F211" s="480"/>
      <c r="G211" s="480"/>
      <c r="H211" s="480"/>
      <c r="I211" s="480"/>
      <c r="J211" s="480"/>
      <c r="K211" s="480"/>
      <c r="L211" s="476"/>
    </row>
    <row r="212" spans="2:12" s="72" customFormat="1" ht="22.15" customHeight="1">
      <c r="B212" s="471"/>
      <c r="C212" s="712" t="s">
        <v>73</v>
      </c>
      <c r="D212" s="713"/>
      <c r="E212" s="474"/>
      <c r="F212" s="475"/>
      <c r="G212" s="475"/>
      <c r="H212" s="475"/>
      <c r="I212" s="475"/>
      <c r="J212" s="475"/>
      <c r="K212" s="475"/>
      <c r="L212" s="476"/>
    </row>
    <row r="213" spans="2:12" s="72" customFormat="1" ht="22.15" customHeight="1">
      <c r="B213" s="471"/>
      <c r="C213" s="646" t="s">
        <v>89</v>
      </c>
      <c r="D213" s="647"/>
      <c r="E213" s="474"/>
      <c r="F213" s="475"/>
      <c r="G213" s="475"/>
      <c r="H213" s="475"/>
      <c r="I213" s="475"/>
      <c r="J213" s="475"/>
      <c r="K213" s="475"/>
      <c r="L213" s="476"/>
    </row>
    <row r="214" spans="2:12" s="72" customFormat="1" ht="22.15" customHeight="1">
      <c r="B214" s="471"/>
      <c r="C214" s="650" t="s">
        <v>140</v>
      </c>
      <c r="D214" s="651"/>
      <c r="E214" s="479" t="s">
        <v>105</v>
      </c>
      <c r="F214" s="480"/>
      <c r="G214" s="480"/>
      <c r="H214" s="480"/>
      <c r="I214" s="480"/>
      <c r="J214" s="480"/>
      <c r="K214" s="480"/>
      <c r="L214" s="476"/>
    </row>
    <row r="215" spans="2:12" s="72" customFormat="1" ht="22.15" customHeight="1">
      <c r="B215" s="471"/>
      <c r="C215" s="712" t="s">
        <v>73</v>
      </c>
      <c r="D215" s="713"/>
      <c r="E215" s="474"/>
      <c r="F215" s="475"/>
      <c r="G215" s="475"/>
      <c r="H215" s="475"/>
      <c r="I215" s="475"/>
      <c r="J215" s="475"/>
      <c r="K215" s="475"/>
      <c r="L215" s="476"/>
    </row>
    <row r="216" spans="2:12">
      <c r="B216" s="339">
        <v>3</v>
      </c>
      <c r="C216" s="388" t="s">
        <v>75</v>
      </c>
      <c r="D216" s="389"/>
      <c r="E216" s="340"/>
      <c r="F216" s="390"/>
      <c r="G216" s="391"/>
      <c r="H216" s="390"/>
      <c r="I216" s="390"/>
      <c r="J216" s="390"/>
      <c r="K216" s="392"/>
      <c r="L216" s="393"/>
    </row>
    <row r="217" spans="2:12">
      <c r="B217" s="339"/>
      <c r="C217" s="634"/>
      <c r="D217" s="635"/>
      <c r="E217" s="363" t="s">
        <v>73</v>
      </c>
      <c r="F217" s="361"/>
      <c r="G217" s="362"/>
      <c r="H217" s="361"/>
      <c r="I217" s="361"/>
      <c r="J217" s="361"/>
      <c r="K217" s="377"/>
      <c r="L217" s="393"/>
    </row>
    <row r="218" spans="2:12" ht="22.15" customHeight="1">
      <c r="B218" s="394"/>
      <c r="C218" s="630"/>
      <c r="D218" s="631"/>
      <c r="E218" s="363"/>
      <c r="F218" s="395"/>
      <c r="G218" s="395"/>
      <c r="H218" s="395"/>
      <c r="I218" s="395"/>
      <c r="J218" s="395"/>
      <c r="K218" s="377"/>
      <c r="L218" s="396"/>
    </row>
    <row r="219" spans="2:12">
      <c r="B219" s="339"/>
      <c r="C219" s="634"/>
      <c r="D219" s="635"/>
      <c r="E219" s="340"/>
      <c r="F219" s="390"/>
      <c r="G219" s="391"/>
      <c r="H219" s="390"/>
      <c r="I219" s="390"/>
      <c r="J219" s="390"/>
      <c r="K219" s="392"/>
      <c r="L219" s="393"/>
    </row>
    <row r="220" spans="2:12">
      <c r="B220" s="339"/>
      <c r="C220" s="634"/>
      <c r="D220" s="635"/>
      <c r="E220" s="397"/>
      <c r="F220" s="390"/>
      <c r="G220" s="398"/>
      <c r="H220" s="390"/>
      <c r="I220" s="399"/>
      <c r="J220" s="390"/>
      <c r="K220" s="392"/>
      <c r="L220" s="393"/>
    </row>
    <row r="221" spans="2:12">
      <c r="B221" s="339"/>
      <c r="C221" s="636"/>
      <c r="D221" s="637"/>
      <c r="E221" s="371"/>
      <c r="F221" s="348"/>
      <c r="G221" s="345"/>
      <c r="H221" s="345"/>
      <c r="I221" s="345"/>
      <c r="J221" s="345"/>
      <c r="K221" s="345"/>
      <c r="L221" s="347"/>
    </row>
    <row r="222" spans="2:12">
      <c r="B222" s="339"/>
      <c r="C222" s="636"/>
      <c r="D222" s="637"/>
      <c r="E222" s="371"/>
      <c r="F222" s="348"/>
      <c r="G222" s="345"/>
      <c r="H222" s="345"/>
      <c r="I222" s="345"/>
      <c r="J222" s="345"/>
      <c r="K222" s="345"/>
      <c r="L222" s="347"/>
    </row>
    <row r="223" spans="2:12">
      <c r="B223" s="339"/>
      <c r="C223" s="636"/>
      <c r="D223" s="637"/>
      <c r="E223" s="371"/>
      <c r="F223" s="348"/>
      <c r="G223" s="345"/>
      <c r="H223" s="345"/>
      <c r="I223" s="345"/>
      <c r="J223" s="345"/>
      <c r="K223" s="345"/>
      <c r="L223" s="347"/>
    </row>
    <row r="224" spans="2:12">
      <c r="B224" s="339"/>
      <c r="C224" s="636"/>
      <c r="D224" s="637"/>
      <c r="E224" s="371"/>
      <c r="F224" s="348"/>
      <c r="G224" s="345"/>
      <c r="H224" s="345"/>
      <c r="I224" s="345"/>
      <c r="J224" s="345"/>
      <c r="K224" s="345"/>
      <c r="L224" s="347"/>
    </row>
    <row r="225" spans="2:12">
      <c r="B225" s="339"/>
      <c r="C225" s="636"/>
      <c r="D225" s="637"/>
      <c r="E225" s="371"/>
      <c r="F225" s="348"/>
      <c r="G225" s="345"/>
      <c r="H225" s="345"/>
      <c r="I225" s="345"/>
      <c r="J225" s="345"/>
      <c r="K225" s="345"/>
      <c r="L225" s="347"/>
    </row>
    <row r="226" spans="2:12">
      <c r="B226" s="339"/>
      <c r="C226" s="636"/>
      <c r="D226" s="637"/>
      <c r="E226" s="371"/>
      <c r="F226" s="348"/>
      <c r="G226" s="345"/>
      <c r="H226" s="345"/>
      <c r="I226" s="345"/>
      <c r="J226" s="345"/>
      <c r="K226" s="345"/>
      <c r="L226" s="347"/>
    </row>
    <row r="227" spans="2:12">
      <c r="B227" s="339"/>
      <c r="C227" s="636"/>
      <c r="D227" s="637"/>
      <c r="E227" s="371"/>
      <c r="F227" s="348"/>
      <c r="G227" s="345"/>
      <c r="H227" s="345"/>
      <c r="I227" s="345"/>
      <c r="J227" s="345"/>
      <c r="K227" s="345"/>
      <c r="L227" s="347"/>
    </row>
    <row r="228" spans="2:12">
      <c r="B228" s="339"/>
      <c r="C228" s="636"/>
      <c r="D228" s="637"/>
      <c r="E228" s="371"/>
      <c r="F228" s="348"/>
      <c r="G228" s="345"/>
      <c r="H228" s="345"/>
      <c r="I228" s="345"/>
      <c r="J228" s="345"/>
      <c r="K228" s="345"/>
      <c r="L228" s="347"/>
    </row>
    <row r="229" spans="2:12">
      <c r="B229" s="339"/>
      <c r="C229" s="636"/>
      <c r="D229" s="637"/>
      <c r="E229" s="371"/>
      <c r="F229" s="348"/>
      <c r="G229" s="345"/>
      <c r="H229" s="345"/>
      <c r="I229" s="345"/>
      <c r="J229" s="345"/>
      <c r="K229" s="345"/>
      <c r="L229" s="347"/>
    </row>
    <row r="230" spans="2:12">
      <c r="B230" s="339"/>
      <c r="C230" s="636"/>
      <c r="D230" s="637"/>
      <c r="E230" s="371"/>
      <c r="F230" s="348"/>
      <c r="G230" s="345"/>
      <c r="H230" s="345"/>
      <c r="I230" s="345"/>
      <c r="J230" s="345"/>
      <c r="K230" s="345"/>
      <c r="L230" s="347"/>
    </row>
    <row r="231" spans="2:12">
      <c r="B231" s="339"/>
      <c r="C231" s="636"/>
      <c r="D231" s="637"/>
      <c r="E231" s="371"/>
      <c r="F231" s="348"/>
      <c r="G231" s="345"/>
      <c r="H231" s="345"/>
      <c r="I231" s="345"/>
      <c r="J231" s="345"/>
      <c r="K231" s="345"/>
      <c r="L231" s="347"/>
    </row>
    <row r="232" spans="2:12">
      <c r="B232" s="339"/>
      <c r="C232" s="636"/>
      <c r="D232" s="637"/>
      <c r="E232" s="371"/>
      <c r="F232" s="348"/>
      <c r="G232" s="345"/>
      <c r="H232" s="345"/>
      <c r="I232" s="345"/>
      <c r="J232" s="345"/>
      <c r="K232" s="345"/>
      <c r="L232" s="347"/>
    </row>
    <row r="233" spans="2:12">
      <c r="B233" s="339"/>
      <c r="C233" s="636"/>
      <c r="D233" s="637"/>
      <c r="E233" s="371"/>
      <c r="F233" s="348"/>
      <c r="G233" s="345"/>
      <c r="H233" s="345"/>
      <c r="I233" s="345"/>
      <c r="J233" s="345"/>
      <c r="K233" s="345"/>
      <c r="L233" s="347"/>
    </row>
    <row r="234" spans="2:12">
      <c r="B234" s="339"/>
      <c r="C234" s="636"/>
      <c r="D234" s="637"/>
      <c r="E234" s="371"/>
      <c r="F234" s="348"/>
      <c r="G234" s="345"/>
      <c r="H234" s="345"/>
      <c r="I234" s="345"/>
      <c r="J234" s="345"/>
      <c r="K234" s="345"/>
      <c r="L234" s="347"/>
    </row>
    <row r="235" spans="2:12">
      <c r="B235" s="339"/>
      <c r="C235" s="636"/>
      <c r="D235" s="637"/>
      <c r="E235" s="371"/>
      <c r="F235" s="348"/>
      <c r="G235" s="345"/>
      <c r="H235" s="345"/>
      <c r="I235" s="345"/>
      <c r="J235" s="345"/>
      <c r="K235" s="345"/>
      <c r="L235" s="347"/>
    </row>
    <row r="236" spans="2:12">
      <c r="B236" s="339"/>
      <c r="C236" s="511"/>
      <c r="D236" s="512"/>
      <c r="E236" s="371"/>
      <c r="F236" s="348"/>
      <c r="G236" s="345"/>
      <c r="H236" s="345"/>
      <c r="I236" s="345"/>
      <c r="J236" s="345"/>
      <c r="K236" s="345"/>
      <c r="L236" s="347"/>
    </row>
    <row r="237" spans="2:12">
      <c r="B237" s="339"/>
      <c r="C237" s="511"/>
      <c r="D237" s="512"/>
      <c r="E237" s="371"/>
      <c r="F237" s="348"/>
      <c r="G237" s="345"/>
      <c r="H237" s="345"/>
      <c r="I237" s="345"/>
      <c r="J237" s="345"/>
      <c r="K237" s="345"/>
      <c r="L237" s="347"/>
    </row>
    <row r="238" spans="2:12">
      <c r="B238" s="339"/>
      <c r="C238" s="511"/>
      <c r="D238" s="512"/>
      <c r="E238" s="371"/>
      <c r="F238" s="348"/>
      <c r="G238" s="345"/>
      <c r="H238" s="345"/>
      <c r="I238" s="345"/>
      <c r="J238" s="345"/>
      <c r="K238" s="345"/>
      <c r="L238" s="347"/>
    </row>
    <row r="239" spans="2:12">
      <c r="B239" s="339"/>
      <c r="C239" s="511"/>
      <c r="D239" s="512"/>
      <c r="E239" s="371"/>
      <c r="F239" s="348"/>
      <c r="G239" s="345"/>
      <c r="H239" s="345"/>
      <c r="I239" s="345"/>
      <c r="J239" s="345"/>
      <c r="K239" s="345"/>
      <c r="L239" s="347"/>
    </row>
    <row r="240" spans="2:12">
      <c r="B240" s="339"/>
      <c r="C240" s="511"/>
      <c r="D240" s="512"/>
      <c r="E240" s="371"/>
      <c r="F240" s="348"/>
      <c r="G240" s="345"/>
      <c r="H240" s="345"/>
      <c r="I240" s="345"/>
      <c r="J240" s="345"/>
      <c r="K240" s="345"/>
      <c r="L240" s="347"/>
    </row>
    <row r="241" spans="2:12">
      <c r="B241" s="339"/>
      <c r="C241" s="511"/>
      <c r="D241" s="512"/>
      <c r="E241" s="371"/>
      <c r="F241" s="348"/>
      <c r="G241" s="345"/>
      <c r="H241" s="345"/>
      <c r="I241" s="345"/>
      <c r="J241" s="345"/>
      <c r="K241" s="345"/>
      <c r="L241" s="347"/>
    </row>
    <row r="242" spans="2:12">
      <c r="B242" s="339"/>
      <c r="C242" s="636"/>
      <c r="D242" s="637"/>
      <c r="E242" s="371"/>
      <c r="F242" s="348"/>
      <c r="G242" s="345"/>
      <c r="H242" s="345"/>
      <c r="I242" s="345"/>
      <c r="J242" s="345"/>
      <c r="K242" s="345"/>
      <c r="L242" s="347"/>
    </row>
    <row r="243" spans="2:12">
      <c r="B243" s="339"/>
      <c r="C243" s="636"/>
      <c r="D243" s="637"/>
      <c r="E243" s="371"/>
      <c r="F243" s="348"/>
      <c r="G243" s="345"/>
      <c r="H243" s="345"/>
      <c r="I243" s="345"/>
      <c r="J243" s="345"/>
      <c r="K243" s="345"/>
      <c r="L243" s="347"/>
    </row>
    <row r="244" spans="2:12">
      <c r="B244" s="339"/>
      <c r="C244" s="636"/>
      <c r="D244" s="637"/>
      <c r="E244" s="371"/>
      <c r="F244" s="348"/>
      <c r="G244" s="345"/>
      <c r="H244" s="345"/>
      <c r="I244" s="345"/>
      <c r="J244" s="345"/>
      <c r="K244" s="345"/>
      <c r="L244" s="347"/>
    </row>
    <row r="245" spans="2:12">
      <c r="B245" s="339"/>
      <c r="C245" s="636"/>
      <c r="D245" s="637"/>
      <c r="E245" s="371"/>
      <c r="F245" s="348"/>
      <c r="G245" s="345"/>
      <c r="H245" s="345"/>
      <c r="I245" s="345"/>
      <c r="J245" s="345"/>
      <c r="K245" s="345"/>
      <c r="L245" s="347"/>
    </row>
    <row r="246" spans="2:12">
      <c r="B246" s="339"/>
      <c r="C246" s="511"/>
      <c r="D246" s="512"/>
      <c r="E246" s="400"/>
      <c r="F246" s="401"/>
      <c r="G246" s="402"/>
      <c r="H246" s="403"/>
      <c r="I246" s="404"/>
      <c r="J246" s="403"/>
      <c r="K246" s="403"/>
      <c r="L246" s="396"/>
    </row>
    <row r="247" spans="2:12">
      <c r="B247" s="339"/>
      <c r="C247" s="511"/>
      <c r="D247" s="512"/>
      <c r="E247" s="400"/>
      <c r="F247" s="401"/>
      <c r="G247" s="402"/>
      <c r="H247" s="403"/>
      <c r="I247" s="404"/>
      <c r="J247" s="403"/>
      <c r="K247" s="403"/>
      <c r="L247" s="396"/>
    </row>
    <row r="248" spans="2:12">
      <c r="B248" s="339"/>
      <c r="C248" s="654"/>
      <c r="D248" s="655"/>
      <c r="E248" s="400"/>
      <c r="F248" s="401"/>
      <c r="G248" s="402"/>
      <c r="H248" s="403"/>
      <c r="I248" s="404"/>
      <c r="J248" s="403"/>
      <c r="K248" s="403"/>
      <c r="L248" s="396"/>
    </row>
    <row r="249" spans="2:12">
      <c r="B249" s="339"/>
      <c r="C249" s="656"/>
      <c r="D249" s="657"/>
      <c r="E249" s="340"/>
      <c r="F249" s="390"/>
      <c r="G249" s="398"/>
      <c r="H249" s="390"/>
      <c r="I249" s="399"/>
      <c r="J249" s="390"/>
      <c r="K249" s="392"/>
      <c r="L249" s="393"/>
    </row>
    <row r="250" spans="2:12">
      <c r="B250" s="339"/>
      <c r="C250" s="656"/>
      <c r="D250" s="657"/>
      <c r="E250" s="340"/>
      <c r="F250" s="390"/>
      <c r="G250" s="398"/>
      <c r="H250" s="390"/>
      <c r="I250" s="399"/>
      <c r="J250" s="390"/>
      <c r="K250" s="392"/>
      <c r="L250" s="393"/>
    </row>
    <row r="251" spans="2:12">
      <c r="B251" s="339"/>
      <c r="C251" s="656"/>
      <c r="D251" s="657"/>
      <c r="E251" s="340"/>
      <c r="F251" s="390"/>
      <c r="G251" s="398"/>
      <c r="H251" s="390"/>
      <c r="I251" s="399"/>
      <c r="J251" s="390"/>
      <c r="K251" s="392"/>
      <c r="L251" s="393"/>
    </row>
    <row r="252" spans="2:12">
      <c r="B252" s="339"/>
      <c r="C252" s="656"/>
      <c r="D252" s="657"/>
      <c r="E252" s="340"/>
      <c r="F252" s="390"/>
      <c r="G252" s="398"/>
      <c r="H252" s="390"/>
      <c r="I252" s="399"/>
      <c r="J252" s="390"/>
      <c r="K252" s="392"/>
      <c r="L252" s="393"/>
    </row>
    <row r="253" spans="2:12" ht="22.15" customHeight="1">
      <c r="B253" s="333"/>
      <c r="C253" s="664" t="s">
        <v>141</v>
      </c>
      <c r="D253" s="665"/>
      <c r="E253" s="334"/>
      <c r="F253" s="335"/>
      <c r="G253" s="334"/>
      <c r="H253" s="334"/>
      <c r="I253" s="336"/>
      <c r="J253" s="334"/>
      <c r="K253" s="337"/>
      <c r="L253" s="338"/>
    </row>
    <row r="254" spans="2:12" s="72" customFormat="1" ht="22.15" customHeight="1">
      <c r="B254" s="339">
        <v>3</v>
      </c>
      <c r="C254" s="388" t="s">
        <v>75</v>
      </c>
      <c r="D254" s="405"/>
      <c r="E254" s="406"/>
      <c r="F254" s="407"/>
      <c r="G254" s="407"/>
      <c r="H254" s="408"/>
      <c r="I254" s="408"/>
      <c r="J254" s="408"/>
      <c r="K254" s="408"/>
      <c r="L254" s="352"/>
    </row>
    <row r="255" spans="2:12" s="72" customFormat="1" ht="22.15" customHeight="1">
      <c r="B255" s="339"/>
      <c r="C255" s="624"/>
      <c r="D255" s="625"/>
      <c r="E255" s="406"/>
      <c r="F255" s="407"/>
      <c r="G255" s="407"/>
      <c r="H255" s="408"/>
      <c r="I255" s="408"/>
      <c r="J255" s="408"/>
      <c r="K255" s="408"/>
      <c r="L255" s="352"/>
    </row>
    <row r="256" spans="2:12" s="72" customFormat="1" ht="22.5" customHeight="1">
      <c r="B256" s="339"/>
      <c r="C256" s="652"/>
      <c r="D256" s="653"/>
      <c r="E256" s="409"/>
      <c r="F256" s="483"/>
      <c r="G256" s="296"/>
      <c r="H256" s="296"/>
      <c r="I256" s="296"/>
      <c r="J256" s="296"/>
      <c r="K256" s="297"/>
      <c r="L256" s="352"/>
    </row>
    <row r="257" spans="2:13" s="72" customFormat="1" ht="22.15" customHeight="1">
      <c r="B257" s="410"/>
      <c r="C257" s="648"/>
      <c r="D257" s="649"/>
      <c r="E257" s="409"/>
      <c r="F257" s="366"/>
      <c r="G257" s="384"/>
      <c r="H257" s="296"/>
      <c r="I257" s="384"/>
      <c r="J257" s="296"/>
      <c r="K257" s="297"/>
      <c r="L257" s="347"/>
      <c r="M257" s="75"/>
    </row>
    <row r="258" spans="2:13" s="72" customFormat="1" ht="22.15" customHeight="1">
      <c r="B258" s="410"/>
      <c r="C258" s="648"/>
      <c r="D258" s="649"/>
      <c r="E258" s="409"/>
      <c r="F258" s="366"/>
      <c r="G258" s="384"/>
      <c r="H258" s="296"/>
      <c r="I258" s="384"/>
      <c r="J258" s="296"/>
      <c r="K258" s="297"/>
      <c r="L258" s="347"/>
      <c r="M258" s="75"/>
    </row>
    <row r="259" spans="2:13" s="72" customFormat="1" ht="22.15" customHeight="1">
      <c r="B259" s="410"/>
      <c r="C259" s="648"/>
      <c r="D259" s="649"/>
      <c r="E259" s="409"/>
      <c r="F259" s="366"/>
      <c r="G259" s="384"/>
      <c r="H259" s="296"/>
      <c r="I259" s="384"/>
      <c r="J259" s="296"/>
      <c r="K259" s="297"/>
      <c r="L259" s="347"/>
      <c r="M259" s="75"/>
    </row>
    <row r="260" spans="2:13" s="72" customFormat="1" ht="22.15" customHeight="1">
      <c r="B260" s="410"/>
      <c r="C260" s="648"/>
      <c r="D260" s="649"/>
      <c r="E260" s="409"/>
      <c r="F260" s="366"/>
      <c r="G260" s="384"/>
      <c r="H260" s="296"/>
      <c r="I260" s="384"/>
      <c r="J260" s="296"/>
      <c r="K260" s="297"/>
      <c r="L260" s="347"/>
      <c r="M260" s="75"/>
    </row>
    <row r="261" spans="2:13" s="72" customFormat="1" ht="22.15" customHeight="1">
      <c r="B261" s="410"/>
      <c r="C261" s="658"/>
      <c r="D261" s="659"/>
      <c r="E261" s="372"/>
      <c r="F261" s="346"/>
      <c r="G261" s="346"/>
      <c r="H261" s="346"/>
      <c r="I261" s="346"/>
      <c r="J261" s="346"/>
      <c r="K261" s="346"/>
      <c r="L261" s="347"/>
      <c r="M261" s="75"/>
    </row>
    <row r="262" spans="2:13" s="72" customFormat="1" ht="22.15" customHeight="1">
      <c r="B262" s="410"/>
      <c r="C262" s="630"/>
      <c r="D262" s="631"/>
      <c r="E262" s="365"/>
      <c r="F262" s="383"/>
      <c r="G262" s="384"/>
      <c r="H262" s="384"/>
      <c r="I262" s="384"/>
      <c r="J262" s="384"/>
      <c r="K262" s="385"/>
      <c r="L262" s="347"/>
      <c r="M262" s="75"/>
    </row>
    <row r="263" spans="2:13" ht="17.25" customHeight="1">
      <c r="B263" s="353" t="s">
        <v>142</v>
      </c>
      <c r="C263" s="648"/>
      <c r="D263" s="649"/>
      <c r="E263" s="411"/>
      <c r="F263" s="366"/>
      <c r="G263" s="384"/>
      <c r="H263" s="296"/>
      <c r="I263" s="384"/>
      <c r="J263" s="296"/>
      <c r="K263" s="297"/>
      <c r="L263" s="347"/>
      <c r="M263" s="91"/>
    </row>
    <row r="264" spans="2:13" ht="19.5" customHeight="1">
      <c r="B264" s="353"/>
      <c r="C264" s="636"/>
      <c r="D264" s="637"/>
      <c r="E264" s="411"/>
      <c r="F264" s="403"/>
      <c r="G264" s="403"/>
      <c r="H264" s="296"/>
      <c r="I264" s="403"/>
      <c r="J264" s="296"/>
      <c r="K264" s="297"/>
      <c r="L264" s="347"/>
      <c r="M264" s="91"/>
    </row>
    <row r="265" spans="2:13" s="72" customFormat="1" ht="22.15" customHeight="1">
      <c r="B265" s="410"/>
      <c r="C265" s="648"/>
      <c r="D265" s="649"/>
      <c r="E265" s="411"/>
      <c r="F265" s="366"/>
      <c r="G265" s="384"/>
      <c r="H265" s="296"/>
      <c r="I265" s="384"/>
      <c r="J265" s="296"/>
      <c r="K265" s="297"/>
      <c r="L265" s="347"/>
      <c r="M265" s="75"/>
    </row>
    <row r="266" spans="2:13" s="72" customFormat="1" ht="22.15" customHeight="1">
      <c r="B266" s="410"/>
      <c r="C266" s="662"/>
      <c r="D266" s="663"/>
      <c r="E266" s="411"/>
      <c r="F266" s="366"/>
      <c r="G266" s="384"/>
      <c r="H266" s="296"/>
      <c r="I266" s="384"/>
      <c r="J266" s="296"/>
      <c r="K266" s="297"/>
      <c r="L266" s="347"/>
      <c r="M266" s="75"/>
    </row>
    <row r="267" spans="2:13" ht="18.75" customHeight="1">
      <c r="B267" s="353" t="s">
        <v>142</v>
      </c>
      <c r="C267" s="658"/>
      <c r="D267" s="659"/>
      <c r="E267" s="372"/>
      <c r="F267" s="346"/>
      <c r="G267" s="346"/>
      <c r="H267" s="346"/>
      <c r="I267" s="346"/>
      <c r="J267" s="346"/>
      <c r="K267" s="346"/>
      <c r="L267" s="347"/>
      <c r="M267" s="91"/>
    </row>
    <row r="268" spans="2:13" ht="18.75" customHeight="1">
      <c r="B268" s="353"/>
      <c r="C268" s="648"/>
      <c r="D268" s="649"/>
      <c r="E268" s="365"/>
      <c r="F268" s="383"/>
      <c r="G268" s="384"/>
      <c r="H268" s="412"/>
      <c r="I268" s="384"/>
      <c r="J268" s="412"/>
      <c r="K268" s="413"/>
      <c r="L268" s="347"/>
      <c r="M268" s="91"/>
    </row>
    <row r="269" spans="2:13" ht="21.75" customHeight="1">
      <c r="B269" s="353" t="s">
        <v>142</v>
      </c>
      <c r="C269" s="660"/>
      <c r="D269" s="661"/>
      <c r="E269" s="411"/>
      <c r="F269" s="383"/>
      <c r="G269" s="383"/>
      <c r="H269" s="412"/>
      <c r="I269" s="383"/>
      <c r="J269" s="412"/>
      <c r="K269" s="414"/>
      <c r="L269" s="347"/>
      <c r="M269" s="91"/>
    </row>
    <row r="270" spans="2:13" ht="21.75" customHeight="1">
      <c r="B270" s="353"/>
      <c r="C270" s="634"/>
      <c r="D270" s="635"/>
      <c r="E270" s="371"/>
      <c r="F270" s="348"/>
      <c r="G270" s="345"/>
      <c r="H270" s="345"/>
      <c r="I270" s="345"/>
      <c r="J270" s="345"/>
      <c r="K270" s="345"/>
      <c r="L270" s="347"/>
    </row>
    <row r="271" spans="2:13" ht="21.75" customHeight="1">
      <c r="B271" s="353"/>
      <c r="C271" s="634"/>
      <c r="D271" s="635"/>
      <c r="E271" s="371"/>
      <c r="F271" s="348"/>
      <c r="G271" s="345"/>
      <c r="H271" s="345"/>
      <c r="I271" s="345"/>
      <c r="J271" s="345"/>
      <c r="K271" s="345"/>
      <c r="L271" s="347"/>
    </row>
    <row r="272" spans="2:13" ht="21.75" customHeight="1">
      <c r="B272" s="353"/>
      <c r="C272" s="654"/>
      <c r="D272" s="655"/>
      <c r="E272" s="371"/>
      <c r="F272" s="348"/>
      <c r="G272" s="345"/>
      <c r="H272" s="345"/>
      <c r="I272" s="345"/>
      <c r="J272" s="345"/>
      <c r="K272" s="345"/>
      <c r="L272" s="347"/>
    </row>
    <row r="273" spans="2:12" ht="21.75" customHeight="1">
      <c r="B273" s="353"/>
      <c r="C273" s="654"/>
      <c r="D273" s="655"/>
      <c r="E273" s="371"/>
      <c r="F273" s="348"/>
      <c r="G273" s="345"/>
      <c r="H273" s="345"/>
      <c r="I273" s="345"/>
      <c r="J273" s="345"/>
      <c r="K273" s="345"/>
      <c r="L273" s="347"/>
    </row>
    <row r="274" spans="2:12" ht="21.75" customHeight="1">
      <c r="B274" s="353"/>
      <c r="C274" s="654"/>
      <c r="D274" s="655"/>
      <c r="E274" s="371"/>
      <c r="F274" s="348"/>
      <c r="G274" s="345"/>
      <c r="H274" s="345"/>
      <c r="I274" s="345"/>
      <c r="J274" s="345"/>
      <c r="K274" s="345"/>
      <c r="L274" s="347"/>
    </row>
    <row r="275" spans="2:12" ht="21.75" customHeight="1">
      <c r="B275" s="353"/>
      <c r="C275" s="654"/>
      <c r="D275" s="655"/>
      <c r="E275" s="371"/>
      <c r="F275" s="348"/>
      <c r="G275" s="345"/>
      <c r="H275" s="345"/>
      <c r="I275" s="345"/>
      <c r="J275" s="345"/>
      <c r="K275" s="345"/>
      <c r="L275" s="347"/>
    </row>
    <row r="276" spans="2:12" ht="21.75" customHeight="1">
      <c r="B276" s="353"/>
      <c r="C276" s="654"/>
      <c r="D276" s="655"/>
      <c r="E276" s="371"/>
      <c r="F276" s="345"/>
      <c r="G276" s="345"/>
      <c r="H276" s="345"/>
      <c r="I276" s="345"/>
      <c r="J276" s="345"/>
      <c r="K276" s="415"/>
      <c r="L276" s="347"/>
    </row>
    <row r="277" spans="2:12" ht="21.75" customHeight="1">
      <c r="B277" s="353"/>
      <c r="C277" s="654"/>
      <c r="D277" s="655"/>
      <c r="E277" s="371"/>
      <c r="F277" s="345"/>
      <c r="G277" s="345"/>
      <c r="H277" s="345"/>
      <c r="I277" s="345"/>
      <c r="J277" s="345"/>
      <c r="K277" s="416"/>
      <c r="L277" s="347"/>
    </row>
    <row r="278" spans="2:12" ht="21.75" customHeight="1">
      <c r="B278" s="353"/>
      <c r="C278" s="654"/>
      <c r="D278" s="655"/>
      <c r="E278" s="371"/>
      <c r="F278" s="348"/>
      <c r="G278" s="345"/>
      <c r="H278" s="345"/>
      <c r="I278" s="345"/>
      <c r="J278" s="345"/>
      <c r="K278" s="416"/>
      <c r="L278" s="347"/>
    </row>
    <row r="279" spans="2:12" ht="21.75" customHeight="1">
      <c r="B279" s="353"/>
      <c r="C279" s="654"/>
      <c r="D279" s="655"/>
      <c r="E279" s="371"/>
      <c r="F279" s="348"/>
      <c r="G279" s="345"/>
      <c r="H279" s="345"/>
      <c r="I279" s="345"/>
      <c r="J279" s="345"/>
      <c r="K279" s="416"/>
      <c r="L279" s="347"/>
    </row>
    <row r="280" spans="2:12" ht="21.75" customHeight="1">
      <c r="B280" s="353"/>
      <c r="C280" s="654"/>
      <c r="D280" s="655"/>
      <c r="E280" s="371"/>
      <c r="F280" s="348"/>
      <c r="G280" s="345"/>
      <c r="H280" s="345"/>
      <c r="I280" s="345"/>
      <c r="J280" s="345"/>
      <c r="K280" s="416"/>
      <c r="L280" s="347"/>
    </row>
    <row r="281" spans="2:12" ht="21.75" customHeight="1">
      <c r="B281" s="353"/>
      <c r="C281" s="654"/>
      <c r="D281" s="655"/>
      <c r="E281" s="371"/>
      <c r="F281" s="348"/>
      <c r="G281" s="345"/>
      <c r="H281" s="345"/>
      <c r="I281" s="345"/>
      <c r="J281" s="345"/>
      <c r="K281" s="416"/>
      <c r="L281" s="347"/>
    </row>
    <row r="282" spans="2:12" ht="21.75" customHeight="1">
      <c r="B282" s="353"/>
      <c r="C282" s="654"/>
      <c r="D282" s="655"/>
      <c r="E282" s="371"/>
      <c r="F282" s="348"/>
      <c r="G282" s="345"/>
      <c r="H282" s="345"/>
      <c r="I282" s="345"/>
      <c r="J282" s="345"/>
      <c r="K282" s="416"/>
      <c r="L282" s="347"/>
    </row>
    <row r="283" spans="2:12" ht="21.75" customHeight="1">
      <c r="B283" s="353"/>
      <c r="C283" s="654"/>
      <c r="D283" s="655"/>
      <c r="E283" s="371"/>
      <c r="F283" s="348"/>
      <c r="G283" s="345"/>
      <c r="H283" s="345"/>
      <c r="I283" s="345"/>
      <c r="J283" s="345"/>
      <c r="K283" s="416"/>
      <c r="L283" s="347"/>
    </row>
    <row r="284" spans="2:12" ht="21.75" customHeight="1">
      <c r="B284" s="353"/>
      <c r="C284" s="654"/>
      <c r="D284" s="655"/>
      <c r="E284" s="371"/>
      <c r="F284" s="348"/>
      <c r="G284" s="345"/>
      <c r="H284" s="345"/>
      <c r="I284" s="345"/>
      <c r="J284" s="345"/>
      <c r="K284" s="416"/>
      <c r="L284" s="347"/>
    </row>
    <row r="285" spans="2:12" ht="21.75" customHeight="1">
      <c r="B285" s="353"/>
      <c r="C285" s="654"/>
      <c r="D285" s="655"/>
      <c r="E285" s="371"/>
      <c r="F285" s="345"/>
      <c r="G285" s="345"/>
      <c r="H285" s="345"/>
      <c r="I285" s="345"/>
      <c r="J285" s="345"/>
      <c r="K285" s="415"/>
      <c r="L285" s="347"/>
    </row>
    <row r="286" spans="2:12" ht="21.75" customHeight="1">
      <c r="B286" s="353"/>
      <c r="C286" s="654"/>
      <c r="D286" s="655"/>
      <c r="E286" s="371"/>
      <c r="F286" s="345"/>
      <c r="G286" s="345"/>
      <c r="H286" s="345"/>
      <c r="I286" s="345"/>
      <c r="J286" s="345"/>
      <c r="K286" s="416"/>
      <c r="L286" s="347"/>
    </row>
    <row r="287" spans="2:12" ht="21.75" customHeight="1">
      <c r="B287" s="353"/>
      <c r="C287" s="654"/>
      <c r="D287" s="655"/>
      <c r="E287" s="371"/>
      <c r="F287" s="348"/>
      <c r="G287" s="345"/>
      <c r="H287" s="345"/>
      <c r="I287" s="345"/>
      <c r="J287" s="345"/>
      <c r="K287" s="416"/>
      <c r="L287" s="347"/>
    </row>
    <row r="288" spans="2:12" ht="21.75" customHeight="1">
      <c r="B288" s="353"/>
      <c r="C288" s="654"/>
      <c r="D288" s="655"/>
      <c r="E288" s="371"/>
      <c r="F288" s="348"/>
      <c r="G288" s="345"/>
      <c r="H288" s="345"/>
      <c r="I288" s="345"/>
      <c r="J288" s="345"/>
      <c r="K288" s="416"/>
      <c r="L288" s="347"/>
    </row>
    <row r="289" spans="2:12" ht="21.75" customHeight="1">
      <c r="B289" s="353"/>
      <c r="C289" s="654"/>
      <c r="D289" s="655"/>
      <c r="E289" s="371"/>
      <c r="F289" s="345"/>
      <c r="G289" s="345"/>
      <c r="H289" s="345"/>
      <c r="I289" s="345"/>
      <c r="J289" s="345"/>
      <c r="K289" s="415"/>
      <c r="L289" s="347"/>
    </row>
    <row r="290" spans="2:12">
      <c r="B290" s="343">
        <v>4</v>
      </c>
      <c r="C290" s="666" t="s">
        <v>76</v>
      </c>
      <c r="D290" s="667"/>
      <c r="E290" s="375"/>
      <c r="F290" s="341"/>
      <c r="G290" s="329"/>
      <c r="H290" s="329"/>
      <c r="I290" s="313"/>
      <c r="J290" s="329"/>
      <c r="K290" s="319"/>
      <c r="L290" s="342"/>
    </row>
    <row r="291" spans="2:12">
      <c r="B291" s="343"/>
      <c r="C291" s="636"/>
      <c r="D291" s="637"/>
      <c r="E291" s="371"/>
      <c r="F291" s="345"/>
      <c r="G291" s="345"/>
      <c r="H291" s="345"/>
      <c r="I291" s="345"/>
      <c r="J291" s="345"/>
      <c r="K291" s="345"/>
      <c r="L291" s="347"/>
    </row>
    <row r="292" spans="2:12">
      <c r="B292" s="343"/>
      <c r="C292" s="636"/>
      <c r="D292" s="637"/>
      <c r="E292" s="371"/>
      <c r="F292" s="345"/>
      <c r="G292" s="345"/>
      <c r="H292" s="345"/>
      <c r="I292" s="345"/>
      <c r="J292" s="345"/>
      <c r="K292" s="345"/>
      <c r="L292" s="347"/>
    </row>
    <row r="293" spans="2:12">
      <c r="B293" s="343"/>
      <c r="C293" s="636"/>
      <c r="D293" s="637"/>
      <c r="E293" s="371"/>
      <c r="F293" s="348"/>
      <c r="G293" s="345"/>
      <c r="H293" s="345"/>
      <c r="I293" s="345"/>
      <c r="J293" s="345"/>
      <c r="K293" s="345"/>
      <c r="L293" s="347"/>
    </row>
    <row r="294" spans="2:12">
      <c r="B294" s="343"/>
      <c r="C294" s="636"/>
      <c r="D294" s="637"/>
      <c r="E294" s="371"/>
      <c r="F294" s="345"/>
      <c r="G294" s="345"/>
      <c r="H294" s="345"/>
      <c r="I294" s="345"/>
      <c r="J294" s="345"/>
      <c r="K294" s="345"/>
      <c r="L294" s="347"/>
    </row>
    <row r="295" spans="2:12">
      <c r="B295" s="343"/>
      <c r="C295" s="636"/>
      <c r="D295" s="637"/>
      <c r="E295" s="371"/>
      <c r="F295" s="348"/>
      <c r="G295" s="345"/>
      <c r="H295" s="345"/>
      <c r="I295" s="345"/>
      <c r="J295" s="345"/>
      <c r="K295" s="345"/>
      <c r="L295" s="347"/>
    </row>
    <row r="296" spans="2:12">
      <c r="B296" s="343"/>
      <c r="C296" s="636"/>
      <c r="D296" s="637"/>
      <c r="E296" s="371"/>
      <c r="F296" s="348"/>
      <c r="G296" s="345"/>
      <c r="H296" s="345"/>
      <c r="I296" s="345"/>
      <c r="J296" s="345"/>
      <c r="K296" s="345"/>
      <c r="L296" s="347"/>
    </row>
    <row r="297" spans="2:12">
      <c r="B297" s="343"/>
      <c r="C297" s="511"/>
      <c r="D297" s="417"/>
      <c r="E297" s="371"/>
      <c r="F297" s="345"/>
      <c r="G297" s="345"/>
      <c r="H297" s="345"/>
      <c r="I297" s="345"/>
      <c r="J297" s="345"/>
      <c r="K297" s="345"/>
      <c r="L297" s="347"/>
    </row>
    <row r="298" spans="2:12">
      <c r="B298" s="349"/>
      <c r="C298" s="511"/>
      <c r="D298" s="418"/>
      <c r="E298" s="375"/>
      <c r="F298" s="350"/>
      <c r="G298" s="345"/>
      <c r="H298" s="345"/>
      <c r="I298" s="345"/>
      <c r="J298" s="345"/>
      <c r="K298" s="345"/>
      <c r="L298" s="347"/>
    </row>
    <row r="299" spans="2:12">
      <c r="B299" s="349"/>
      <c r="C299" s="511"/>
      <c r="D299" s="418"/>
      <c r="E299" s="375"/>
      <c r="F299" s="345"/>
      <c r="G299" s="351"/>
      <c r="H299" s="351"/>
      <c r="I299" s="351"/>
      <c r="J299" s="351"/>
      <c r="K299" s="351"/>
      <c r="L299" s="352"/>
    </row>
    <row r="300" spans="2:12">
      <c r="B300" s="349"/>
      <c r="C300" s="511"/>
      <c r="D300" s="418"/>
      <c r="E300" s="375"/>
      <c r="F300" s="351"/>
      <c r="G300" s="351"/>
      <c r="H300" s="351"/>
      <c r="I300" s="351"/>
      <c r="J300" s="351"/>
      <c r="K300" s="351"/>
      <c r="L300" s="352"/>
    </row>
    <row r="301" spans="2:12">
      <c r="B301" s="353"/>
      <c r="C301" s="511"/>
      <c r="D301" s="418"/>
      <c r="E301" s="371"/>
      <c r="F301" s="351"/>
      <c r="G301" s="354"/>
      <c r="H301" s="355"/>
      <c r="I301" s="356"/>
      <c r="J301" s="351"/>
      <c r="K301" s="351"/>
      <c r="L301" s="352"/>
    </row>
    <row r="302" spans="2:12">
      <c r="B302" s="353"/>
      <c r="C302" s="511"/>
      <c r="D302" s="418"/>
      <c r="E302" s="371"/>
      <c r="F302" s="351"/>
      <c r="G302" s="354"/>
      <c r="H302" s="355"/>
      <c r="I302" s="356"/>
      <c r="J302" s="351"/>
      <c r="K302" s="351"/>
      <c r="L302" s="352"/>
    </row>
    <row r="303" spans="2:12">
      <c r="B303" s="353"/>
      <c r="C303" s="511"/>
      <c r="D303" s="418"/>
      <c r="E303" s="371"/>
      <c r="F303" s="351"/>
      <c r="G303" s="354"/>
      <c r="H303" s="355"/>
      <c r="I303" s="356"/>
      <c r="J303" s="351"/>
      <c r="K303" s="351"/>
      <c r="L303" s="352"/>
    </row>
    <row r="304" spans="2:12">
      <c r="B304" s="353"/>
      <c r="C304" s="511"/>
      <c r="D304" s="418"/>
      <c r="E304" s="371"/>
      <c r="F304" s="351"/>
      <c r="G304" s="357"/>
      <c r="H304" s="351"/>
      <c r="I304" s="351"/>
      <c r="J304" s="351"/>
      <c r="K304" s="351"/>
      <c r="L304" s="352"/>
    </row>
    <row r="305" spans="2:12">
      <c r="B305" s="353"/>
      <c r="C305" s="511"/>
      <c r="D305" s="418"/>
      <c r="E305" s="371"/>
      <c r="F305" s="351"/>
      <c r="G305" s="357"/>
      <c r="H305" s="351"/>
      <c r="I305" s="351"/>
      <c r="J305" s="351"/>
      <c r="K305" s="351"/>
      <c r="L305" s="352"/>
    </row>
    <row r="306" spans="2:12">
      <c r="B306" s="353"/>
      <c r="C306" s="511"/>
      <c r="D306" s="418"/>
      <c r="E306" s="371"/>
      <c r="F306" s="351"/>
      <c r="G306" s="358"/>
      <c r="H306" s="351"/>
      <c r="I306" s="351"/>
      <c r="J306" s="351"/>
      <c r="K306" s="351"/>
      <c r="L306" s="352"/>
    </row>
    <row r="307" spans="2:12">
      <c r="B307" s="353"/>
      <c r="C307" s="511"/>
      <c r="D307" s="418"/>
      <c r="E307" s="371"/>
      <c r="F307" s="351"/>
      <c r="G307" s="358"/>
      <c r="H307" s="351"/>
      <c r="I307" s="351"/>
      <c r="J307" s="351"/>
      <c r="K307" s="351"/>
      <c r="L307" s="352"/>
    </row>
    <row r="308" spans="2:12">
      <c r="B308" s="353"/>
      <c r="C308" s="511"/>
      <c r="D308" s="418"/>
      <c r="E308" s="371"/>
      <c r="F308" s="351"/>
      <c r="G308" s="358"/>
      <c r="H308" s="351"/>
      <c r="I308" s="351"/>
      <c r="J308" s="351"/>
      <c r="K308" s="351"/>
      <c r="L308" s="352"/>
    </row>
    <row r="309" spans="2:12">
      <c r="B309" s="353"/>
      <c r="C309" s="511"/>
      <c r="D309" s="418"/>
      <c r="E309" s="371"/>
      <c r="F309" s="351"/>
      <c r="G309" s="351"/>
      <c r="H309" s="351"/>
      <c r="I309" s="359"/>
      <c r="J309" s="351"/>
      <c r="K309" s="351"/>
      <c r="L309" s="352"/>
    </row>
    <row r="310" spans="2:12">
      <c r="B310" s="353"/>
      <c r="C310" s="511"/>
      <c r="D310" s="418"/>
      <c r="E310" s="371"/>
      <c r="F310" s="351"/>
      <c r="G310" s="360"/>
      <c r="H310" s="351"/>
      <c r="I310" s="351"/>
      <c r="J310" s="351"/>
      <c r="K310" s="351"/>
      <c r="L310" s="352"/>
    </row>
    <row r="311" spans="2:12">
      <c r="B311" s="353"/>
      <c r="C311" s="511"/>
      <c r="D311" s="418"/>
      <c r="E311" s="371"/>
      <c r="F311" s="351"/>
      <c r="G311" s="351"/>
      <c r="H311" s="351"/>
      <c r="I311" s="351"/>
      <c r="J311" s="351"/>
      <c r="K311" s="351"/>
      <c r="L311" s="352"/>
    </row>
    <row r="312" spans="2:12">
      <c r="B312" s="343"/>
      <c r="C312" s="624"/>
      <c r="D312" s="625"/>
      <c r="E312" s="363"/>
      <c r="F312" s="361"/>
      <c r="G312" s="362"/>
      <c r="H312" s="361"/>
      <c r="I312" s="361"/>
      <c r="J312" s="361"/>
      <c r="K312" s="376"/>
      <c r="L312" s="352"/>
    </row>
    <row r="313" spans="2:12">
      <c r="B313" s="343"/>
      <c r="C313" s="624"/>
      <c r="D313" s="625"/>
      <c r="E313" s="363"/>
      <c r="F313" s="361"/>
      <c r="G313" s="362"/>
      <c r="H313" s="361"/>
      <c r="I313" s="361"/>
      <c r="J313" s="361"/>
      <c r="K313" s="376"/>
      <c r="L313" s="352"/>
    </row>
    <row r="314" spans="2:12">
      <c r="B314" s="343"/>
      <c r="C314" s="624"/>
      <c r="D314" s="625"/>
      <c r="E314" s="363"/>
      <c r="F314" s="361"/>
      <c r="G314" s="362"/>
      <c r="H314" s="361"/>
      <c r="I314" s="361"/>
      <c r="J314" s="361"/>
      <c r="K314" s="376"/>
      <c r="L314" s="352"/>
    </row>
    <row r="315" spans="2:12">
      <c r="B315" s="343"/>
      <c r="C315" s="624"/>
      <c r="D315" s="625"/>
      <c r="E315" s="363"/>
      <c r="F315" s="361"/>
      <c r="G315" s="362"/>
      <c r="H315" s="361"/>
      <c r="I315" s="361"/>
      <c r="J315" s="361"/>
      <c r="K315" s="376"/>
      <c r="L315" s="352"/>
    </row>
    <row r="316" spans="2:12">
      <c r="B316" s="343"/>
      <c r="C316" s="624"/>
      <c r="D316" s="625"/>
      <c r="E316" s="363"/>
      <c r="F316" s="361"/>
      <c r="G316" s="362"/>
      <c r="H316" s="361"/>
      <c r="I316" s="361"/>
      <c r="J316" s="361"/>
      <c r="K316" s="376"/>
      <c r="L316" s="352"/>
    </row>
    <row r="317" spans="2:12">
      <c r="B317" s="343"/>
      <c r="C317" s="624"/>
      <c r="D317" s="625"/>
      <c r="E317" s="363"/>
      <c r="F317" s="361"/>
      <c r="G317" s="362"/>
      <c r="H317" s="361"/>
      <c r="I317" s="361"/>
      <c r="J317" s="361"/>
      <c r="K317" s="376"/>
      <c r="L317" s="352"/>
    </row>
    <row r="318" spans="2:12">
      <c r="B318" s="343"/>
      <c r="C318" s="624"/>
      <c r="D318" s="625"/>
      <c r="E318" s="363"/>
      <c r="F318" s="361"/>
      <c r="G318" s="362"/>
      <c r="H318" s="361"/>
      <c r="I318" s="361"/>
      <c r="J318" s="361"/>
      <c r="K318" s="376"/>
      <c r="L318" s="352"/>
    </row>
    <row r="319" spans="2:12">
      <c r="B319" s="343"/>
      <c r="C319" s="624"/>
      <c r="D319" s="625"/>
      <c r="E319" s="363"/>
      <c r="F319" s="361"/>
      <c r="G319" s="362"/>
      <c r="H319" s="361"/>
      <c r="I319" s="361"/>
      <c r="J319" s="361"/>
      <c r="K319" s="376"/>
      <c r="L319" s="352"/>
    </row>
    <row r="320" spans="2:12">
      <c r="B320" s="343"/>
      <c r="C320" s="624"/>
      <c r="D320" s="625"/>
      <c r="E320" s="363"/>
      <c r="F320" s="361"/>
      <c r="G320" s="362"/>
      <c r="H320" s="361"/>
      <c r="I320" s="361"/>
      <c r="J320" s="361"/>
      <c r="K320" s="376"/>
      <c r="L320" s="352"/>
    </row>
    <row r="321" spans="2:12">
      <c r="B321" s="343"/>
      <c r="C321" s="624"/>
      <c r="D321" s="625"/>
      <c r="E321" s="363"/>
      <c r="F321" s="361"/>
      <c r="G321" s="362"/>
      <c r="H321" s="361"/>
      <c r="I321" s="361"/>
      <c r="J321" s="361"/>
      <c r="K321" s="376"/>
      <c r="L321" s="352"/>
    </row>
    <row r="322" spans="2:12">
      <c r="B322" s="333"/>
      <c r="C322" s="664" t="s">
        <v>143</v>
      </c>
      <c r="D322" s="665"/>
      <c r="E322" s="334"/>
      <c r="F322" s="335"/>
      <c r="G322" s="334"/>
      <c r="H322" s="334"/>
      <c r="I322" s="336"/>
      <c r="J322" s="334"/>
      <c r="K322" s="337"/>
      <c r="L322" s="338"/>
    </row>
  </sheetData>
  <mergeCells count="279">
    <mergeCell ref="C214:D214"/>
    <mergeCell ref="C213:D213"/>
    <mergeCell ref="C215:D215"/>
    <mergeCell ref="C177:D177"/>
    <mergeCell ref="C212:D212"/>
    <mergeCell ref="C199:D199"/>
    <mergeCell ref="C200:D200"/>
    <mergeCell ref="C202:D202"/>
    <mergeCell ref="C203:D203"/>
    <mergeCell ref="C184:D184"/>
    <mergeCell ref="C178:D178"/>
    <mergeCell ref="C195:D195"/>
    <mergeCell ref="C180:D180"/>
    <mergeCell ref="C179:D179"/>
    <mergeCell ref="C94:D94"/>
    <mergeCell ref="C93:D93"/>
    <mergeCell ref="C158:D158"/>
    <mergeCell ref="C161:D161"/>
    <mergeCell ref="C136:D136"/>
    <mergeCell ref="C137:D137"/>
    <mergeCell ref="C122:D122"/>
    <mergeCell ref="C121:D121"/>
    <mergeCell ref="C131:D131"/>
    <mergeCell ref="C134:D134"/>
    <mergeCell ref="C159:D159"/>
    <mergeCell ref="C149:D149"/>
    <mergeCell ref="C150:D150"/>
    <mergeCell ref="C76:D76"/>
    <mergeCell ref="C79:D79"/>
    <mergeCell ref="C81:D81"/>
    <mergeCell ref="C82:D82"/>
    <mergeCell ref="C83:D83"/>
    <mergeCell ref="C85:D85"/>
    <mergeCell ref="C77:D77"/>
    <mergeCell ref="C86:D86"/>
    <mergeCell ref="C84:D84"/>
    <mergeCell ref="C38:D38"/>
    <mergeCell ref="C39:D39"/>
    <mergeCell ref="C40:D40"/>
    <mergeCell ref="C130:D130"/>
    <mergeCell ref="C135:D135"/>
    <mergeCell ref="C157:D157"/>
    <mergeCell ref="C155:D155"/>
    <mergeCell ref="C154:D154"/>
    <mergeCell ref="C152:D152"/>
    <mergeCell ref="C142:D142"/>
    <mergeCell ref="C146:D146"/>
    <mergeCell ref="C156:D156"/>
    <mergeCell ref="C138:D138"/>
    <mergeCell ref="C140:D140"/>
    <mergeCell ref="C143:D143"/>
    <mergeCell ref="C147:D147"/>
    <mergeCell ref="C141:D141"/>
    <mergeCell ref="C145:D145"/>
    <mergeCell ref="C127:D127"/>
    <mergeCell ref="C128:D128"/>
    <mergeCell ref="C50:D50"/>
    <mergeCell ref="C58:D58"/>
    <mergeCell ref="C59:D59"/>
    <mergeCell ref="C60:D60"/>
    <mergeCell ref="C51:D51"/>
    <mergeCell ref="C78:D78"/>
    <mergeCell ref="C133:D133"/>
    <mergeCell ref="C70:D70"/>
    <mergeCell ref="C43:D43"/>
    <mergeCell ref="C75:D75"/>
    <mergeCell ref="C45:D45"/>
    <mergeCell ref="C47:D47"/>
    <mergeCell ref="C102:D102"/>
    <mergeCell ref="C48:D48"/>
    <mergeCell ref="C132:D132"/>
    <mergeCell ref="C123:D123"/>
    <mergeCell ref="C125:D125"/>
    <mergeCell ref="C129:D129"/>
    <mergeCell ref="C124:D124"/>
    <mergeCell ref="C49:D49"/>
    <mergeCell ref="C117:D117"/>
    <mergeCell ref="C109:D109"/>
    <mergeCell ref="C68:D68"/>
    <mergeCell ref="C98:D98"/>
    <mergeCell ref="C107:D107"/>
    <mergeCell ref="C108:D108"/>
    <mergeCell ref="C52:D52"/>
    <mergeCell ref="C61:D61"/>
    <mergeCell ref="B1:L1"/>
    <mergeCell ref="B2:L2"/>
    <mergeCell ref="B4:L4"/>
    <mergeCell ref="B5:L5"/>
    <mergeCell ref="C44:D44"/>
    <mergeCell ref="C46:D46"/>
    <mergeCell ref="B3:L3"/>
    <mergeCell ref="C10:D10"/>
    <mergeCell ref="C42:D42"/>
    <mergeCell ref="C19:D19"/>
    <mergeCell ref="C20:D20"/>
    <mergeCell ref="C21:D21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41:D41"/>
    <mergeCell ref="C36:D36"/>
    <mergeCell ref="C11:D11"/>
    <mergeCell ref="F8:F9"/>
    <mergeCell ref="L8:L9"/>
    <mergeCell ref="B8:B9"/>
    <mergeCell ref="B6:L6"/>
    <mergeCell ref="B7:L7"/>
    <mergeCell ref="C8:D9"/>
    <mergeCell ref="E8:E9"/>
    <mergeCell ref="C37:D37"/>
    <mergeCell ref="C24:D24"/>
    <mergeCell ref="C25:D25"/>
    <mergeCell ref="C26:D26"/>
    <mergeCell ref="C27:D27"/>
    <mergeCell ref="C28:D28"/>
    <mergeCell ref="C12:D12"/>
    <mergeCell ref="C32:D32"/>
    <mergeCell ref="C31:D31"/>
    <mergeCell ref="C33:D33"/>
    <mergeCell ref="C34:D34"/>
    <mergeCell ref="C35:D35"/>
    <mergeCell ref="C13:D13"/>
    <mergeCell ref="C314:D314"/>
    <mergeCell ref="C321:D321"/>
    <mergeCell ref="C322:D322"/>
    <mergeCell ref="C290:D290"/>
    <mergeCell ref="C315:D315"/>
    <mergeCell ref="C316:D316"/>
    <mergeCell ref="C317:D317"/>
    <mergeCell ref="C318:D318"/>
    <mergeCell ref="C319:D319"/>
    <mergeCell ref="C320:D320"/>
    <mergeCell ref="C291:D291"/>
    <mergeCell ref="C292:D292"/>
    <mergeCell ref="C293:D293"/>
    <mergeCell ref="C294:D294"/>
    <mergeCell ref="C295:D295"/>
    <mergeCell ref="C296:D296"/>
    <mergeCell ref="C312:D312"/>
    <mergeCell ref="C313:D313"/>
    <mergeCell ref="C235:D235"/>
    <mergeCell ref="C248:D248"/>
    <mergeCell ref="C252:D252"/>
    <mergeCell ref="C249:D249"/>
    <mergeCell ref="C253:D253"/>
    <mergeCell ref="C242:D242"/>
    <mergeCell ref="C243:D243"/>
    <mergeCell ref="C244:D244"/>
    <mergeCell ref="C245:D245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7:D267"/>
    <mergeCell ref="C268:D268"/>
    <mergeCell ref="C269:D269"/>
    <mergeCell ref="C266:D266"/>
    <mergeCell ref="C228:D228"/>
    <mergeCell ref="C288:D288"/>
    <mergeCell ref="C289:D289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5:D285"/>
    <mergeCell ref="C286:D286"/>
    <mergeCell ref="C284:D284"/>
    <mergeCell ref="C287:D287"/>
    <mergeCell ref="C258:D258"/>
    <mergeCell ref="C233:D233"/>
    <mergeCell ref="C260:D260"/>
    <mergeCell ref="C251:D251"/>
    <mergeCell ref="C250:D250"/>
    <mergeCell ref="C234:D234"/>
    <mergeCell ref="C224:D224"/>
    <mergeCell ref="C115:D115"/>
    <mergeCell ref="C112:D112"/>
    <mergeCell ref="C114:D114"/>
    <mergeCell ref="C110:D110"/>
    <mergeCell ref="C111:D111"/>
    <mergeCell ref="C259:D259"/>
    <mergeCell ref="C229:D229"/>
    <mergeCell ref="C232:D232"/>
    <mergeCell ref="C255:D255"/>
    <mergeCell ref="C222:D222"/>
    <mergeCell ref="C223:D223"/>
    <mergeCell ref="C221:D221"/>
    <mergeCell ref="C219:D219"/>
    <mergeCell ref="C220:D220"/>
    <mergeCell ref="C188:D188"/>
    <mergeCell ref="C190:D190"/>
    <mergeCell ref="C187:D187"/>
    <mergeCell ref="C231:D231"/>
    <mergeCell ref="C256:D256"/>
    <mergeCell ref="C257:D257"/>
    <mergeCell ref="C182:D182"/>
    <mergeCell ref="C172:D172"/>
    <mergeCell ref="C217:D217"/>
    <mergeCell ref="C218:D218"/>
    <mergeCell ref="C230:D230"/>
    <mergeCell ref="C95:D95"/>
    <mergeCell ref="C99:D99"/>
    <mergeCell ref="C101:D101"/>
    <mergeCell ref="C96:D96"/>
    <mergeCell ref="C97:D97"/>
    <mergeCell ref="C113:D113"/>
    <mergeCell ref="C116:D116"/>
    <mergeCell ref="C119:D119"/>
    <mergeCell ref="C144:D144"/>
    <mergeCell ref="C139:D139"/>
    <mergeCell ref="C118:D118"/>
    <mergeCell ref="C226:D226"/>
    <mergeCell ref="C151:D151"/>
    <mergeCell ref="C148:D148"/>
    <mergeCell ref="C227:D227"/>
    <mergeCell ref="C225:D225"/>
    <mergeCell ref="C104:D104"/>
    <mergeCell ref="C174:D174"/>
    <mergeCell ref="C175:D175"/>
    <mergeCell ref="C176:D176"/>
    <mergeCell ref="C189:D189"/>
    <mergeCell ref="C181:D181"/>
    <mergeCell ref="C53:D53"/>
    <mergeCell ref="C54:D54"/>
    <mergeCell ref="C55:D55"/>
    <mergeCell ref="C56:D56"/>
    <mergeCell ref="C57:D57"/>
    <mergeCell ref="C69:D69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71:D71"/>
    <mergeCell ref="C169:D169"/>
    <mergeCell ref="C170:D170"/>
    <mergeCell ref="C173:D173"/>
    <mergeCell ref="C171:D171"/>
    <mergeCell ref="C162:D162"/>
    <mergeCell ref="C80:D80"/>
    <mergeCell ref="C100:D100"/>
    <mergeCell ref="C103:D103"/>
    <mergeCell ref="C167:D167"/>
    <mergeCell ref="C168:D168"/>
    <mergeCell ref="C166:D166"/>
    <mergeCell ref="C163:D163"/>
    <mergeCell ref="C164:D164"/>
    <mergeCell ref="C165:D165"/>
    <mergeCell ref="C87:D87"/>
    <mergeCell ref="C88:D88"/>
    <mergeCell ref="C89:D89"/>
    <mergeCell ref="C90:D90"/>
    <mergeCell ref="C91:D91"/>
    <mergeCell ref="C153:D153"/>
    <mergeCell ref="C120:D120"/>
    <mergeCell ref="C126:D126"/>
    <mergeCell ref="C106:D106"/>
    <mergeCell ref="C92:D92"/>
  </mergeCells>
  <phoneticPr fontId="47" type="noConversion"/>
  <pageMargins left="0.31496062992125984" right="0.33" top="0.74803149606299213" bottom="0.74803149606299213" header="0.31496062992125984" footer="0.31496062992125984"/>
  <pageSetup scale="57" orientation="portrait" horizontalDpi="4294967293" verticalDpi="4294967293" r:id="rId1"/>
  <headerFooter>
    <oddHeader>&amp;R&amp;"Angsana New,ธรรมดา"&amp;14แบบปร.4(ก)แผ่น &amp;P/&amp;N</oddHeader>
  </headerFooter>
  <rowBreaks count="9" manualBreakCount="9">
    <brk id="42" min="1" max="11" man="1"/>
    <brk id="77" min="1" max="11" man="1"/>
    <brk id="104" min="1" max="11" man="1"/>
    <brk id="136" min="1" max="11" man="1"/>
    <brk id="161" min="1" max="11" man="1"/>
    <brk id="189" min="1" max="11" man="1"/>
    <brk id="215" min="1" max="11" man="1"/>
    <brk id="253" min="1" max="11" man="1"/>
    <brk id="289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01080"/>
  </sheetPr>
  <dimension ref="A1:T40"/>
  <sheetViews>
    <sheetView view="pageBreakPreview" topLeftCell="B1" zoomScaleNormal="100" zoomScaleSheetLayoutView="100" workbookViewId="0">
      <selection activeCell="N4" sqref="N4"/>
    </sheetView>
  </sheetViews>
  <sheetFormatPr defaultRowHeight="18.75"/>
  <cols>
    <col min="1" max="1" width="6.83203125" style="74" hidden="1" customWidth="1"/>
    <col min="2" max="2" width="5.83203125" style="74" customWidth="1"/>
    <col min="3" max="3" width="9.5" style="91" customWidth="1"/>
    <col min="4" max="4" width="59.83203125" style="74" customWidth="1"/>
    <col min="5" max="5" width="6.6640625" style="74" customWidth="1"/>
    <col min="6" max="6" width="8.83203125" style="74" customWidth="1"/>
    <col min="7" max="7" width="16.6640625" style="92" customWidth="1"/>
    <col min="8" max="8" width="14.1640625" style="92" customWidth="1"/>
    <col min="9" max="9" width="12.1640625" style="92" bestFit="1" customWidth="1"/>
    <col min="10" max="10" width="10.83203125" style="88" customWidth="1"/>
    <col min="11" max="11" width="18.6640625" style="93" customWidth="1"/>
    <col min="12" max="12" width="10.6640625" style="88" customWidth="1"/>
    <col min="13" max="13" width="16.5" style="72" customWidth="1"/>
    <col min="14" max="14" width="18.1640625" style="73" customWidth="1"/>
    <col min="15" max="15" width="15.6640625" style="74" customWidth="1"/>
    <col min="16" max="16" width="12.33203125" style="74" customWidth="1"/>
    <col min="17" max="17" width="10.83203125" style="89" customWidth="1"/>
    <col min="18" max="18" width="10.6640625" style="89" customWidth="1"/>
    <col min="19" max="19" width="10.33203125" style="88" customWidth="1"/>
    <col min="20" max="20" width="14.6640625" style="89" customWidth="1"/>
    <col min="21" max="16384" width="9.33203125" style="74"/>
  </cols>
  <sheetData>
    <row r="1" spans="2:20" ht="35.25" customHeight="1">
      <c r="B1" s="719" t="s">
        <v>61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Q1" s="74"/>
      <c r="R1" s="74"/>
      <c r="S1" s="74"/>
      <c r="T1" s="74"/>
    </row>
    <row r="2" spans="2:20" ht="22.5" customHeight="1">
      <c r="B2" s="568"/>
      <c r="C2" s="748"/>
      <c r="D2" s="748"/>
      <c r="E2" s="748"/>
      <c r="F2" s="748"/>
      <c r="G2" s="748"/>
      <c r="H2" s="748"/>
      <c r="I2" s="748"/>
      <c r="J2" s="748"/>
      <c r="K2" s="748"/>
      <c r="L2" s="748"/>
      <c r="Q2" s="74"/>
      <c r="R2" s="74"/>
      <c r="S2" s="74"/>
      <c r="T2" s="74"/>
    </row>
    <row r="3" spans="2:20" ht="54" customHeight="1">
      <c r="B3" s="569" t="str">
        <f>ปร5!A3</f>
        <v>ชื่อโครงการ/ปรับปรุงอาคารศิลปะ</v>
      </c>
      <c r="C3" s="569"/>
      <c r="D3" s="569"/>
      <c r="E3" s="569"/>
      <c r="F3" s="569"/>
      <c r="G3" s="569"/>
      <c r="H3" s="569"/>
      <c r="I3" s="569"/>
      <c r="J3" s="569"/>
      <c r="K3" s="569"/>
      <c r="L3" s="753"/>
      <c r="Q3" s="74"/>
      <c r="R3" s="74"/>
      <c r="S3" s="74"/>
      <c r="T3" s="74"/>
    </row>
    <row r="4" spans="2:20">
      <c r="B4" s="568"/>
      <c r="C4" s="748"/>
      <c r="D4" s="748"/>
      <c r="E4" s="748"/>
      <c r="F4" s="748"/>
      <c r="G4" s="748"/>
      <c r="H4" s="748"/>
      <c r="I4" s="748"/>
      <c r="J4" s="748"/>
      <c r="K4" s="748"/>
      <c r="L4" s="748"/>
      <c r="Q4" s="74"/>
      <c r="R4" s="74"/>
      <c r="S4" s="74"/>
      <c r="T4" s="74"/>
    </row>
    <row r="5" spans="2:20">
      <c r="B5" s="568"/>
      <c r="C5" s="748"/>
      <c r="D5" s="748"/>
      <c r="E5" s="748"/>
      <c r="F5" s="748"/>
      <c r="G5" s="748"/>
      <c r="H5" s="748"/>
      <c r="I5" s="748"/>
      <c r="J5" s="748"/>
      <c r="K5" s="748"/>
      <c r="L5" s="748"/>
      <c r="Q5" s="74"/>
      <c r="R5" s="74"/>
      <c r="S5" s="74"/>
      <c r="T5" s="74"/>
    </row>
    <row r="6" spans="2:20">
      <c r="B6" s="568">
        <f>ปร5!A6</f>
        <v>0</v>
      </c>
      <c r="C6" s="748"/>
      <c r="D6" s="748"/>
      <c r="E6" s="748"/>
      <c r="F6" s="748"/>
      <c r="G6" s="748"/>
      <c r="H6" s="748"/>
      <c r="I6" s="748"/>
      <c r="J6" s="748"/>
      <c r="K6" s="748"/>
      <c r="L6" s="748"/>
      <c r="Q6" s="74"/>
      <c r="R6" s="74"/>
      <c r="S6" s="74"/>
      <c r="T6" s="74"/>
    </row>
    <row r="7" spans="2:20" ht="19.5" thickBot="1">
      <c r="B7" s="750" t="s">
        <v>2</v>
      </c>
      <c r="C7" s="750"/>
      <c r="D7" s="750"/>
      <c r="E7" s="750"/>
      <c r="F7" s="750"/>
      <c r="G7" s="750"/>
      <c r="H7" s="750"/>
      <c r="I7" s="750"/>
      <c r="J7" s="750"/>
      <c r="K7" s="750"/>
      <c r="L7" s="754" t="s">
        <v>2</v>
      </c>
      <c r="Q7" s="74"/>
      <c r="R7" s="74"/>
      <c r="S7" s="74"/>
      <c r="T7" s="74"/>
    </row>
    <row r="8" spans="2:20" ht="22.15" customHeight="1" thickTop="1">
      <c r="B8" s="726" t="s">
        <v>41</v>
      </c>
      <c r="C8" s="722" t="s">
        <v>5</v>
      </c>
      <c r="D8" s="723"/>
      <c r="E8" s="726" t="s">
        <v>62</v>
      </c>
      <c r="F8" s="726" t="s">
        <v>63</v>
      </c>
      <c r="G8" s="730" t="s">
        <v>64</v>
      </c>
      <c r="H8" s="731"/>
      <c r="I8" s="728" t="s">
        <v>65</v>
      </c>
      <c r="J8" s="729"/>
      <c r="K8" s="55" t="s">
        <v>66</v>
      </c>
      <c r="L8" s="94" t="s">
        <v>7</v>
      </c>
      <c r="Q8" s="74"/>
      <c r="R8" s="74"/>
      <c r="S8" s="74"/>
      <c r="T8" s="74"/>
    </row>
    <row r="9" spans="2:20" ht="22.15" customHeight="1">
      <c r="B9" s="727"/>
      <c r="C9" s="724"/>
      <c r="D9" s="725"/>
      <c r="E9" s="727"/>
      <c r="F9" s="727"/>
      <c r="G9" s="514" t="s">
        <v>67</v>
      </c>
      <c r="H9" s="71" t="s">
        <v>68</v>
      </c>
      <c r="I9" s="514" t="s">
        <v>67</v>
      </c>
      <c r="J9" s="71" t="s">
        <v>68</v>
      </c>
      <c r="K9" s="95" t="s">
        <v>69</v>
      </c>
      <c r="L9" s="56"/>
      <c r="Q9" s="74"/>
      <c r="R9" s="74"/>
      <c r="S9" s="74"/>
      <c r="T9" s="74"/>
    </row>
    <row r="10" spans="2:20" ht="22.15" customHeight="1">
      <c r="B10" s="57"/>
      <c r="C10" s="595" t="s">
        <v>144</v>
      </c>
      <c r="D10" s="597"/>
      <c r="E10" s="57"/>
      <c r="F10" s="99"/>
      <c r="G10" s="57"/>
      <c r="H10" s="57"/>
      <c r="I10" s="57"/>
      <c r="J10" s="57"/>
      <c r="K10" s="58"/>
      <c r="L10" s="96"/>
      <c r="Q10" s="74"/>
      <c r="R10" s="74"/>
      <c r="S10" s="74"/>
      <c r="T10" s="74"/>
    </row>
    <row r="11" spans="2:20" ht="22.15" customHeight="1">
      <c r="B11" s="60"/>
      <c r="C11" s="734" t="s">
        <v>145</v>
      </c>
      <c r="D11" s="735"/>
      <c r="E11" s="60"/>
      <c r="F11" s="98"/>
      <c r="G11" s="62"/>
      <c r="H11" s="60"/>
      <c r="I11" s="60"/>
      <c r="J11" s="76"/>
      <c r="K11" s="65"/>
      <c r="L11" s="85"/>
      <c r="Q11" s="74"/>
      <c r="R11" s="74"/>
      <c r="S11" s="74"/>
      <c r="T11" s="74"/>
    </row>
    <row r="12" spans="2:20" ht="22.15" customHeight="1">
      <c r="B12" s="59"/>
      <c r="C12" s="598" t="s">
        <v>146</v>
      </c>
      <c r="D12" s="600"/>
      <c r="E12" s="60"/>
      <c r="F12" s="98"/>
      <c r="G12" s="64"/>
      <c r="H12" s="64"/>
      <c r="I12" s="64"/>
      <c r="J12" s="64"/>
      <c r="K12" s="67"/>
      <c r="L12" s="69"/>
      <c r="Q12" s="74"/>
      <c r="R12" s="74"/>
      <c r="S12" s="74"/>
      <c r="T12" s="74"/>
    </row>
    <row r="13" spans="2:20" ht="22.15" customHeight="1">
      <c r="B13" s="90"/>
      <c r="C13" s="720"/>
      <c r="D13" s="721"/>
      <c r="E13" s="286"/>
      <c r="F13" s="285"/>
      <c r="G13" s="86"/>
      <c r="H13" s="230"/>
      <c r="I13" s="86"/>
      <c r="J13" s="230"/>
      <c r="K13" s="231"/>
      <c r="L13" s="97"/>
      <c r="Q13" s="74"/>
      <c r="R13" s="74"/>
      <c r="S13" s="74"/>
      <c r="T13" s="74"/>
    </row>
    <row r="14" spans="2:20" ht="22.15" customHeight="1">
      <c r="B14" s="68"/>
      <c r="C14" s="715"/>
      <c r="D14" s="716"/>
      <c r="E14" s="286"/>
      <c r="F14" s="285"/>
      <c r="G14" s="287"/>
      <c r="H14" s="263"/>
      <c r="I14" s="86"/>
      <c r="J14" s="263"/>
      <c r="K14" s="264"/>
      <c r="L14" s="69"/>
      <c r="Q14" s="74"/>
      <c r="R14" s="74"/>
      <c r="S14" s="74"/>
      <c r="T14" s="74"/>
    </row>
    <row r="15" spans="2:20" ht="22.15" customHeight="1">
      <c r="B15" s="64"/>
      <c r="C15" s="715"/>
      <c r="D15" s="716"/>
      <c r="E15" s="286"/>
      <c r="F15" s="285"/>
      <c r="G15" s="287"/>
      <c r="H15" s="263"/>
      <c r="I15" s="86"/>
      <c r="J15" s="263"/>
      <c r="K15" s="288"/>
      <c r="L15" s="69"/>
      <c r="Q15" s="74"/>
      <c r="R15" s="74"/>
      <c r="S15" s="74"/>
      <c r="T15" s="74"/>
    </row>
    <row r="16" spans="2:20" ht="22.15" customHeight="1">
      <c r="B16" s="68"/>
      <c r="C16" s="715"/>
      <c r="D16" s="716"/>
      <c r="E16" s="286"/>
      <c r="F16" s="285"/>
      <c r="G16" s="287"/>
      <c r="H16" s="263"/>
      <c r="I16" s="86"/>
      <c r="J16" s="263"/>
      <c r="K16" s="288"/>
      <c r="L16" s="69"/>
      <c r="Q16" s="74"/>
      <c r="R16" s="74"/>
      <c r="S16" s="74"/>
      <c r="T16" s="74"/>
    </row>
    <row r="17" spans="2:20" ht="22.15" customHeight="1">
      <c r="B17" s="63"/>
      <c r="C17" s="715"/>
      <c r="D17" s="716"/>
      <c r="E17" s="286"/>
      <c r="F17" s="285"/>
      <c r="G17" s="287"/>
      <c r="H17" s="263"/>
      <c r="I17" s="86"/>
      <c r="J17" s="263"/>
      <c r="K17" s="288"/>
      <c r="L17" s="66"/>
      <c r="Q17" s="74"/>
      <c r="R17" s="74"/>
      <c r="S17" s="74"/>
      <c r="T17" s="74"/>
    </row>
    <row r="18" spans="2:20" ht="22.15" customHeight="1">
      <c r="B18" s="63"/>
      <c r="C18" s="715"/>
      <c r="D18" s="716"/>
      <c r="E18" s="286"/>
      <c r="F18" s="285"/>
      <c r="G18" s="287"/>
      <c r="H18" s="263"/>
      <c r="I18" s="64"/>
      <c r="J18" s="263"/>
      <c r="K18" s="264"/>
      <c r="L18" s="66"/>
      <c r="Q18" s="74"/>
      <c r="R18" s="74"/>
      <c r="S18" s="74"/>
      <c r="T18" s="74"/>
    </row>
    <row r="19" spans="2:20" ht="22.15" customHeight="1">
      <c r="B19" s="63"/>
      <c r="C19" s="715"/>
      <c r="D19" s="716"/>
      <c r="E19" s="289"/>
      <c r="F19" s="285"/>
      <c r="G19" s="287"/>
      <c r="H19" s="260"/>
      <c r="I19" s="258"/>
      <c r="J19" s="260"/>
      <c r="K19" s="261"/>
      <c r="L19" s="66"/>
      <c r="Q19" s="74"/>
      <c r="R19" s="74"/>
      <c r="S19" s="74"/>
      <c r="T19" s="74"/>
    </row>
    <row r="20" spans="2:20" ht="22.15" customHeight="1">
      <c r="B20" s="63"/>
      <c r="C20" s="715"/>
      <c r="D20" s="716"/>
      <c r="E20" s="289"/>
      <c r="F20" s="285"/>
      <c r="G20" s="287"/>
      <c r="H20" s="260"/>
      <c r="I20" s="258"/>
      <c r="J20" s="260"/>
      <c r="K20" s="261"/>
      <c r="L20" s="66"/>
      <c r="Q20" s="74"/>
      <c r="R20" s="74"/>
      <c r="S20" s="74"/>
      <c r="T20" s="74"/>
    </row>
    <row r="21" spans="2:20" ht="22.15" customHeight="1">
      <c r="B21" s="63"/>
      <c r="C21" s="715"/>
      <c r="D21" s="716"/>
      <c r="E21" s="286"/>
      <c r="F21" s="285"/>
      <c r="G21" s="287"/>
      <c r="H21" s="263"/>
      <c r="I21" s="63"/>
      <c r="J21" s="263"/>
      <c r="K21" s="264"/>
      <c r="L21" s="66"/>
      <c r="Q21" s="74"/>
      <c r="R21" s="74"/>
      <c r="S21" s="74"/>
      <c r="T21" s="74"/>
    </row>
    <row r="22" spans="2:20" ht="22.15" customHeight="1">
      <c r="B22" s="63"/>
      <c r="C22" s="715"/>
      <c r="D22" s="716"/>
      <c r="E22" s="286"/>
      <c r="F22" s="285"/>
      <c r="G22" s="287"/>
      <c r="H22" s="263"/>
      <c r="I22" s="63"/>
      <c r="J22" s="263"/>
      <c r="K22" s="264"/>
      <c r="L22" s="66"/>
      <c r="Q22" s="74"/>
      <c r="R22" s="74"/>
      <c r="S22" s="74"/>
      <c r="T22" s="74"/>
    </row>
    <row r="23" spans="2:20" ht="22.15" customHeight="1">
      <c r="B23" s="63"/>
      <c r="C23" s="715"/>
      <c r="D23" s="716"/>
      <c r="E23" s="286"/>
      <c r="F23" s="285"/>
      <c r="G23" s="287"/>
      <c r="H23" s="263"/>
      <c r="I23" s="262"/>
      <c r="J23" s="263"/>
      <c r="K23" s="264"/>
      <c r="L23" s="66"/>
      <c r="Q23" s="74"/>
      <c r="R23" s="74"/>
      <c r="S23" s="74"/>
      <c r="T23" s="74"/>
    </row>
    <row r="24" spans="2:20" ht="22.15" customHeight="1">
      <c r="B24" s="63"/>
      <c r="C24" s="715"/>
      <c r="D24" s="716"/>
      <c r="E24" s="286"/>
      <c r="F24" s="285"/>
      <c r="G24" s="287"/>
      <c r="H24" s="263"/>
      <c r="I24" s="259"/>
      <c r="J24" s="263"/>
      <c r="K24" s="264"/>
      <c r="L24" s="66"/>
      <c r="Q24" s="74"/>
      <c r="R24" s="74"/>
      <c r="S24" s="74"/>
      <c r="T24" s="74"/>
    </row>
    <row r="25" spans="2:20" ht="22.15" customHeight="1">
      <c r="B25" s="63"/>
      <c r="C25" s="715"/>
      <c r="D25" s="716"/>
      <c r="E25" s="286"/>
      <c r="F25" s="285"/>
      <c r="G25" s="287"/>
      <c r="H25" s="263"/>
      <c r="I25" s="63"/>
      <c r="J25" s="263"/>
      <c r="K25" s="264"/>
      <c r="L25" s="66"/>
      <c r="Q25" s="74"/>
      <c r="R25" s="74"/>
      <c r="S25" s="74"/>
      <c r="T25" s="74"/>
    </row>
    <row r="26" spans="2:20" ht="22.15" customHeight="1">
      <c r="B26" s="63"/>
      <c r="C26" s="736"/>
      <c r="D26" s="737"/>
      <c r="E26" s="286"/>
      <c r="F26" s="290"/>
      <c r="G26" s="63"/>
      <c r="H26" s="60"/>
      <c r="I26" s="63"/>
      <c r="J26" s="63"/>
      <c r="K26" s="291"/>
      <c r="L26" s="66"/>
      <c r="Q26" s="74"/>
      <c r="R26" s="74"/>
      <c r="S26" s="74"/>
      <c r="T26" s="74"/>
    </row>
    <row r="27" spans="2:20" ht="22.15" customHeight="1">
      <c r="B27" s="63"/>
      <c r="C27" s="717"/>
      <c r="D27" s="718"/>
      <c r="E27" s="60"/>
      <c r="F27" s="61"/>
      <c r="G27" s="63"/>
      <c r="H27" s="60"/>
      <c r="I27" s="63"/>
      <c r="J27" s="63"/>
      <c r="K27" s="70"/>
      <c r="L27" s="66"/>
      <c r="Q27" s="74"/>
      <c r="R27" s="74"/>
      <c r="S27" s="74"/>
      <c r="T27" s="74"/>
    </row>
    <row r="28" spans="2:20" ht="22.15" customHeight="1">
      <c r="B28" s="63"/>
      <c r="C28" s="717"/>
      <c r="D28" s="718"/>
      <c r="E28" s="60"/>
      <c r="F28" s="61"/>
      <c r="G28" s="63"/>
      <c r="H28" s="60"/>
      <c r="I28" s="63"/>
      <c r="J28" s="63"/>
      <c r="K28" s="70"/>
      <c r="L28" s="66"/>
      <c r="Q28" s="74"/>
      <c r="R28" s="74"/>
      <c r="S28" s="74"/>
      <c r="T28" s="74"/>
    </row>
    <row r="29" spans="2:20" ht="22.15" customHeight="1">
      <c r="B29" s="63"/>
      <c r="C29" s="717"/>
      <c r="D29" s="718"/>
      <c r="E29" s="60"/>
      <c r="F29" s="61"/>
      <c r="G29" s="63"/>
      <c r="H29" s="60"/>
      <c r="I29" s="63"/>
      <c r="J29" s="63"/>
      <c r="K29" s="70"/>
      <c r="L29" s="66"/>
      <c r="Q29" s="74"/>
      <c r="R29" s="74"/>
      <c r="S29" s="74"/>
      <c r="T29" s="74"/>
    </row>
    <row r="30" spans="2:20" ht="22.15" customHeight="1">
      <c r="B30" s="63"/>
      <c r="C30" s="717"/>
      <c r="D30" s="718"/>
      <c r="E30" s="60"/>
      <c r="F30" s="61"/>
      <c r="G30" s="63"/>
      <c r="H30" s="60"/>
      <c r="I30" s="63"/>
      <c r="J30" s="63"/>
      <c r="K30" s="70"/>
      <c r="L30" s="66"/>
      <c r="Q30" s="74"/>
      <c r="R30" s="74"/>
      <c r="S30" s="74"/>
      <c r="T30" s="74"/>
    </row>
    <row r="31" spans="2:20" ht="22.15" customHeight="1">
      <c r="B31" s="63"/>
      <c r="C31" s="717"/>
      <c r="D31" s="718"/>
      <c r="E31" s="60"/>
      <c r="F31" s="61"/>
      <c r="G31" s="63"/>
      <c r="H31" s="60"/>
      <c r="I31" s="63"/>
      <c r="J31" s="63"/>
      <c r="K31" s="70"/>
      <c r="L31" s="66"/>
      <c r="Q31" s="74"/>
      <c r="R31" s="74"/>
      <c r="S31" s="74"/>
      <c r="T31" s="74"/>
    </row>
    <row r="32" spans="2:20" ht="22.15" customHeight="1">
      <c r="B32" s="63"/>
      <c r="C32" s="717"/>
      <c r="D32" s="718"/>
      <c r="E32" s="60"/>
      <c r="F32" s="61"/>
      <c r="G32" s="63"/>
      <c r="H32" s="60"/>
      <c r="I32" s="63"/>
      <c r="J32" s="63"/>
      <c r="K32" s="70"/>
      <c r="L32" s="66"/>
      <c r="Q32" s="74"/>
      <c r="R32" s="74"/>
      <c r="S32" s="74"/>
      <c r="T32" s="74"/>
    </row>
    <row r="33" spans="2:20" ht="22.15" customHeight="1">
      <c r="B33" s="63"/>
      <c r="C33" s="717"/>
      <c r="D33" s="718"/>
      <c r="E33" s="60"/>
      <c r="F33" s="61"/>
      <c r="G33" s="63"/>
      <c r="H33" s="60"/>
      <c r="I33" s="63"/>
      <c r="J33" s="63"/>
      <c r="K33" s="70"/>
      <c r="L33" s="66"/>
      <c r="Q33" s="74"/>
      <c r="R33" s="74"/>
      <c r="S33" s="74"/>
      <c r="T33" s="74"/>
    </row>
    <row r="34" spans="2:20" ht="22.15" customHeight="1">
      <c r="B34" s="63"/>
      <c r="C34" s="717"/>
      <c r="D34" s="718"/>
      <c r="E34" s="60"/>
      <c r="F34" s="61"/>
      <c r="G34" s="63"/>
      <c r="H34" s="60"/>
      <c r="I34" s="63"/>
      <c r="J34" s="63"/>
      <c r="K34" s="70"/>
      <c r="L34" s="66"/>
      <c r="Q34" s="74"/>
      <c r="R34" s="74"/>
      <c r="S34" s="74"/>
      <c r="T34" s="74"/>
    </row>
    <row r="35" spans="2:20" ht="22.15" customHeight="1">
      <c r="B35" s="63"/>
      <c r="C35" s="717"/>
      <c r="D35" s="718"/>
      <c r="E35" s="60"/>
      <c r="F35" s="61"/>
      <c r="G35" s="63"/>
      <c r="H35" s="60"/>
      <c r="I35" s="63"/>
      <c r="J35" s="63"/>
      <c r="K35" s="70"/>
      <c r="L35" s="66"/>
      <c r="Q35" s="74"/>
      <c r="R35" s="74"/>
      <c r="S35" s="74"/>
      <c r="T35" s="74"/>
    </row>
    <row r="36" spans="2:20" ht="22.15" customHeight="1">
      <c r="B36" s="63"/>
      <c r="C36" s="717"/>
      <c r="D36" s="718"/>
      <c r="E36" s="60"/>
      <c r="F36" s="61"/>
      <c r="G36" s="63"/>
      <c r="H36" s="60"/>
      <c r="I36" s="63"/>
      <c r="J36" s="63"/>
      <c r="K36" s="70"/>
      <c r="L36" s="66"/>
      <c r="Q36" s="74"/>
      <c r="R36" s="74"/>
      <c r="S36" s="74"/>
      <c r="T36" s="74"/>
    </row>
    <row r="37" spans="2:20" ht="22.15" customHeight="1">
      <c r="B37" s="63"/>
      <c r="C37" s="717"/>
      <c r="D37" s="718"/>
      <c r="E37" s="60"/>
      <c r="F37" s="61"/>
      <c r="G37" s="63"/>
      <c r="H37" s="60"/>
      <c r="I37" s="63"/>
      <c r="J37" s="63"/>
      <c r="K37" s="70"/>
      <c r="L37" s="66"/>
      <c r="Q37" s="74"/>
      <c r="R37" s="74"/>
      <c r="S37" s="74"/>
      <c r="T37" s="74"/>
    </row>
    <row r="38" spans="2:20" ht="22.15" customHeight="1">
      <c r="B38" s="78"/>
      <c r="C38" s="717"/>
      <c r="D38" s="718"/>
      <c r="E38" s="76"/>
      <c r="F38" s="77"/>
      <c r="G38" s="78"/>
      <c r="H38" s="76"/>
      <c r="I38" s="78"/>
      <c r="J38" s="78"/>
      <c r="K38" s="67"/>
      <c r="L38" s="79"/>
      <c r="Q38" s="74"/>
      <c r="R38" s="74"/>
      <c r="S38" s="74"/>
      <c r="T38" s="74"/>
    </row>
    <row r="39" spans="2:20" ht="22.15" customHeight="1">
      <c r="B39" s="80"/>
      <c r="C39" s="732" t="s">
        <v>147</v>
      </c>
      <c r="D39" s="733"/>
      <c r="E39" s="80"/>
      <c r="F39" s="81"/>
      <c r="G39" s="80"/>
      <c r="H39" s="80"/>
      <c r="I39" s="82"/>
      <c r="J39" s="80"/>
      <c r="K39" s="83">
        <f>SUM(K13:K38)</f>
        <v>0</v>
      </c>
      <c r="L39" s="84"/>
      <c r="Q39" s="74"/>
      <c r="R39" s="74"/>
      <c r="S39" s="74"/>
      <c r="T39" s="74"/>
    </row>
    <row r="40" spans="2:20">
      <c r="M40" s="87"/>
      <c r="N40" s="74"/>
      <c r="Q40" s="74"/>
      <c r="R40" s="74"/>
      <c r="S40" s="74"/>
      <c r="T40" s="74"/>
    </row>
  </sheetData>
  <mergeCells count="43">
    <mergeCell ref="C39:D39"/>
    <mergeCell ref="C11:D11"/>
    <mergeCell ref="C12:D12"/>
    <mergeCell ref="C21:D21"/>
    <mergeCell ref="C22:D22"/>
    <mergeCell ref="C19:D19"/>
    <mergeCell ref="C20:D20"/>
    <mergeCell ref="C34:D34"/>
    <mergeCell ref="C23:D23"/>
    <mergeCell ref="C18:D18"/>
    <mergeCell ref="C16:D16"/>
    <mergeCell ref="C37:D37"/>
    <mergeCell ref="C24:D24"/>
    <mergeCell ref="C25:D25"/>
    <mergeCell ref="C26:D26"/>
    <mergeCell ref="C27:D27"/>
    <mergeCell ref="C10:D10"/>
    <mergeCell ref="C13:D13"/>
    <mergeCell ref="C14:D14"/>
    <mergeCell ref="C15:D15"/>
    <mergeCell ref="B7:L7"/>
    <mergeCell ref="C8:D9"/>
    <mergeCell ref="B8:B9"/>
    <mergeCell ref="I8:J8"/>
    <mergeCell ref="G8:H8"/>
    <mergeCell ref="E8:E9"/>
    <mergeCell ref="F8:F9"/>
    <mergeCell ref="C17:D17"/>
    <mergeCell ref="C38:D38"/>
    <mergeCell ref="B1:L1"/>
    <mergeCell ref="C29:D29"/>
    <mergeCell ref="C30:D30"/>
    <mergeCell ref="C31:D31"/>
    <mergeCell ref="C32:D32"/>
    <mergeCell ref="C33:D33"/>
    <mergeCell ref="C28:D28"/>
    <mergeCell ref="C35:D35"/>
    <mergeCell ref="C36:D36"/>
    <mergeCell ref="B2:L2"/>
    <mergeCell ref="B4:L4"/>
    <mergeCell ref="B5:L5"/>
    <mergeCell ref="B6:L6"/>
    <mergeCell ref="B3:L3"/>
  </mergeCells>
  <phoneticPr fontId="47" type="noConversion"/>
  <pageMargins left="0.31496062992125984" right="0.23622047244094491" top="0.74803149606299213" bottom="0.74803149606299213" header="0.31496062992125984" footer="0.31496062992125984"/>
  <pageSetup scale="66" orientation="portrait" horizontalDpi="4294967293" verticalDpi="4294967293" r:id="rId1"/>
  <headerFooter>
    <oddHeader>&amp;R&amp;"Angsana New,ธรรมดา"&amp;14แบบปร.4(ข)แผ่น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9"/>
  <sheetViews>
    <sheetView showGridLines="0" view="pageBreakPreview" zoomScale="110" zoomScaleNormal="100" zoomScaleSheetLayoutView="110" workbookViewId="0">
      <selection activeCell="J12" sqref="J12"/>
    </sheetView>
  </sheetViews>
  <sheetFormatPr defaultRowHeight="21"/>
  <cols>
    <col min="1" max="1" width="7.6640625" style="2" customWidth="1"/>
    <col min="2" max="2" width="26.1640625" style="2" customWidth="1"/>
    <col min="3" max="3" width="18.83203125" style="2" customWidth="1"/>
    <col min="4" max="4" width="21" style="2" customWidth="1"/>
    <col min="5" max="5" width="14.33203125" style="2" customWidth="1"/>
    <col min="6" max="6" width="21.5" style="2" customWidth="1"/>
    <col min="7" max="7" width="18.33203125" style="2" customWidth="1"/>
    <col min="8" max="8" width="22.1640625" style="2" customWidth="1"/>
    <col min="9" max="9" width="12" style="2" customWidth="1"/>
    <col min="10" max="10" width="19.6640625" style="2" customWidth="1"/>
    <col min="11" max="16384" width="9.33203125" style="2"/>
  </cols>
  <sheetData>
    <row r="1" spans="2:11" ht="21.75" thickBot="1"/>
    <row r="2" spans="2:11" ht="35.25" thickBot="1">
      <c r="B2" s="738" t="s">
        <v>148</v>
      </c>
      <c r="C2" s="739"/>
      <c r="D2" s="739"/>
      <c r="E2" s="739"/>
      <c r="F2" s="740" t="s">
        <v>149</v>
      </c>
      <c r="G2" s="741"/>
    </row>
    <row r="3" spans="2:11" ht="26.25" customHeight="1">
      <c r="B3" s="3" t="s">
        <v>150</v>
      </c>
      <c r="C3" s="4"/>
      <c r="D3" s="4"/>
      <c r="E3" s="5"/>
      <c r="F3" s="234" t="s">
        <v>151</v>
      </c>
      <c r="G3" s="235">
        <v>0</v>
      </c>
    </row>
    <row r="4" spans="2:11" ht="27" customHeight="1">
      <c r="B4" s="742"/>
      <c r="C4" s="743"/>
      <c r="D4" s="743"/>
      <c r="E4" s="6"/>
      <c r="F4" s="234" t="s">
        <v>152</v>
      </c>
      <c r="G4" s="235">
        <v>0</v>
      </c>
    </row>
    <row r="5" spans="2:11" ht="23.25">
      <c r="B5" s="7" t="s">
        <v>153</v>
      </c>
      <c r="C5" s="8"/>
      <c r="D5" s="9">
        <f>'(ปร6)'!F14</f>
        <v>0</v>
      </c>
      <c r="E5" s="6" t="s">
        <v>154</v>
      </c>
      <c r="F5" s="234" t="s">
        <v>155</v>
      </c>
      <c r="G5" s="236">
        <v>0.05</v>
      </c>
    </row>
    <row r="6" spans="2:11" ht="32.25" customHeight="1">
      <c r="B6" s="10" t="s">
        <v>156</v>
      </c>
      <c r="C6" s="744" t="s">
        <v>157</v>
      </c>
      <c r="D6" s="744"/>
      <c r="E6" s="6"/>
      <c r="F6" s="234" t="s">
        <v>158</v>
      </c>
      <c r="G6" s="235">
        <v>7.0000000000000007E-2</v>
      </c>
    </row>
    <row r="7" spans="2:11" ht="16.5" customHeight="1" thickBot="1">
      <c r="B7" s="11"/>
      <c r="C7" s="8"/>
      <c r="D7" s="8"/>
      <c r="E7" s="6"/>
      <c r="F7" s="12"/>
      <c r="G7" s="237"/>
    </row>
    <row r="8" spans="2:11" ht="22.5" thickTop="1">
      <c r="B8" s="13" t="s">
        <v>159</v>
      </c>
      <c r="C8" s="14">
        <f>IF(C9&lt;499999,500000,VLOOKUP(C9,factor_table,1,TRUE))</f>
        <v>500000</v>
      </c>
      <c r="D8" s="15" t="s">
        <v>160</v>
      </c>
      <c r="E8" s="6"/>
      <c r="F8" s="238" t="s">
        <v>47</v>
      </c>
      <c r="G8" s="239" t="s">
        <v>161</v>
      </c>
    </row>
    <row r="9" spans="2:11" ht="22.5" thickBot="1">
      <c r="B9" s="16" t="s">
        <v>162</v>
      </c>
      <c r="C9" s="17">
        <f>D5</f>
        <v>0</v>
      </c>
      <c r="D9" s="8" t="s">
        <v>163</v>
      </c>
      <c r="E9" s="6"/>
      <c r="F9" s="240" t="s">
        <v>164</v>
      </c>
      <c r="G9" s="241"/>
    </row>
    <row r="10" spans="2:11" ht="23.25" thickTop="1" thickBot="1">
      <c r="B10" s="18" t="s">
        <v>165</v>
      </c>
      <c r="C10" s="19">
        <f>IF(C9&gt;500000001,500000001,INDEX(factor_table,MATCH(C8,factor_table,0)+1,1))</f>
        <v>1000000</v>
      </c>
      <c r="D10" s="20" t="s">
        <v>166</v>
      </c>
      <c r="E10" s="6"/>
      <c r="F10" s="242">
        <v>500000</v>
      </c>
      <c r="G10" s="243">
        <v>1.3056000000000001</v>
      </c>
      <c r="H10" s="244"/>
      <c r="I10" s="244"/>
      <c r="J10" s="244"/>
      <c r="K10" s="244"/>
    </row>
    <row r="11" spans="2:11" ht="22.5" thickTop="1">
      <c r="B11" s="11"/>
      <c r="C11" s="8"/>
      <c r="D11" s="8"/>
      <c r="E11" s="6"/>
      <c r="F11" s="242">
        <v>1000000</v>
      </c>
      <c r="G11" s="243">
        <v>1.3032999999999999</v>
      </c>
      <c r="H11" s="244"/>
      <c r="I11" s="244"/>
      <c r="J11" s="244"/>
      <c r="K11" s="244"/>
    </row>
    <row r="12" spans="2:11" ht="21.75">
      <c r="B12" s="21" t="s">
        <v>167</v>
      </c>
      <c r="C12" s="22">
        <f>VLOOKUP(C8,$F$10:$G$33,2,FALSE)</f>
        <v>1.3056000000000001</v>
      </c>
      <c r="D12" s="8" t="s">
        <v>168</v>
      </c>
      <c r="E12" s="6"/>
      <c r="F12" s="242">
        <v>2000000</v>
      </c>
      <c r="G12" s="245">
        <v>1.3017000000000001</v>
      </c>
      <c r="H12" s="244"/>
      <c r="I12" s="244"/>
      <c r="J12" s="244"/>
      <c r="K12" s="244"/>
    </row>
    <row r="13" spans="2:11" ht="22.5" thickBot="1">
      <c r="B13" s="21" t="s">
        <v>169</v>
      </c>
      <c r="C13" s="22">
        <f>VLOOKUP(C10,$F$10:$G$33,2,FALSE)</f>
        <v>1.3032999999999999</v>
      </c>
      <c r="D13" s="8" t="s">
        <v>170</v>
      </c>
      <c r="E13" s="6"/>
      <c r="F13" s="242">
        <v>5000000</v>
      </c>
      <c r="G13" s="245">
        <v>1.2985</v>
      </c>
      <c r="H13" s="244"/>
      <c r="I13" s="244"/>
      <c r="J13" s="244"/>
      <c r="K13" s="244"/>
    </row>
    <row r="14" spans="2:11" ht="25.5" customHeight="1" thickTop="1" thickBot="1">
      <c r="B14" s="16" t="s">
        <v>156</v>
      </c>
      <c r="C14" s="23">
        <f>ROUND(C12-(((C12-C13)*(C9-C8))/(C10-C8)),4)</f>
        <v>1.3079000000000001</v>
      </c>
      <c r="D14" s="24" t="s">
        <v>171</v>
      </c>
      <c r="E14" s="6"/>
      <c r="F14" s="242">
        <v>10000000</v>
      </c>
      <c r="G14" s="245">
        <v>1.2926</v>
      </c>
      <c r="H14" s="244"/>
      <c r="I14" s="244"/>
      <c r="J14" s="244"/>
      <c r="K14" s="244"/>
    </row>
    <row r="15" spans="2:11" ht="22.5" thickTop="1">
      <c r="B15" s="11"/>
      <c r="C15" s="8"/>
      <c r="D15" s="24"/>
      <c r="E15" s="6"/>
      <c r="F15" s="242">
        <v>15000000</v>
      </c>
      <c r="G15" s="245">
        <v>1.2576000000000001</v>
      </c>
      <c r="H15" s="244"/>
      <c r="I15" s="244"/>
      <c r="J15" s="244"/>
      <c r="K15" s="244"/>
    </row>
    <row r="16" spans="2:11" ht="23.25">
      <c r="B16" s="21" t="s">
        <v>172</v>
      </c>
      <c r="C16" s="25">
        <f>C9*C14</f>
        <v>0</v>
      </c>
      <c r="D16" s="8"/>
      <c r="E16" s="6"/>
      <c r="F16" s="242">
        <v>20000000</v>
      </c>
      <c r="G16" s="245">
        <v>1.25</v>
      </c>
      <c r="H16" s="244"/>
      <c r="I16" s="244"/>
      <c r="J16" s="244"/>
      <c r="K16" s="244"/>
    </row>
    <row r="17" spans="2:11" ht="23.25">
      <c r="B17" s="745" t="s">
        <v>1</v>
      </c>
      <c r="C17" s="746"/>
      <c r="D17" s="746"/>
      <c r="E17" s="747"/>
      <c r="F17" s="242">
        <v>25000000</v>
      </c>
      <c r="G17" s="245">
        <v>1.2230000000000001</v>
      </c>
      <c r="H17" s="244"/>
      <c r="I17" s="244"/>
      <c r="J17" s="244"/>
      <c r="K17" s="244"/>
    </row>
    <row r="18" spans="2:11" ht="21.75">
      <c r="B18" s="11"/>
      <c r="C18" s="8"/>
      <c r="D18" s="8"/>
      <c r="E18" s="6"/>
      <c r="F18" s="242">
        <v>30000000</v>
      </c>
      <c r="G18" s="245">
        <v>1.2146999999999999</v>
      </c>
      <c r="H18" s="244"/>
      <c r="I18" s="244"/>
      <c r="J18" s="244"/>
      <c r="K18" s="244"/>
    </row>
    <row r="19" spans="2:11" ht="21.75">
      <c r="B19" s="11"/>
      <c r="C19" s="8"/>
      <c r="D19" s="8"/>
      <c r="E19" s="6"/>
      <c r="F19" s="242">
        <v>40000000</v>
      </c>
      <c r="G19" s="245">
        <v>1.2142999999999999</v>
      </c>
      <c r="H19" s="244"/>
      <c r="I19" s="244"/>
      <c r="J19" s="244"/>
      <c r="K19" s="244"/>
    </row>
    <row r="20" spans="2:11" ht="21.75">
      <c r="B20" s="11"/>
      <c r="C20" s="15" t="s">
        <v>1</v>
      </c>
      <c r="D20" s="8"/>
      <c r="E20" s="6"/>
      <c r="F20" s="242">
        <v>50000000</v>
      </c>
      <c r="G20" s="245">
        <v>1.2141999999999999</v>
      </c>
      <c r="H20" s="244"/>
      <c r="I20" s="244"/>
      <c r="J20" s="244"/>
      <c r="K20" s="244"/>
    </row>
    <row r="21" spans="2:11" ht="21.75">
      <c r="B21" s="11"/>
      <c r="C21" s="8" t="s">
        <v>1</v>
      </c>
      <c r="D21" s="8"/>
      <c r="E21" s="6"/>
      <c r="F21" s="242">
        <v>60000000</v>
      </c>
      <c r="G21" s="245">
        <v>1.2042999999999999</v>
      </c>
      <c r="H21" s="244"/>
      <c r="I21" s="244"/>
      <c r="J21" s="244"/>
      <c r="K21" s="244"/>
    </row>
    <row r="22" spans="2:11" ht="21.75">
      <c r="B22" s="11"/>
      <c r="C22" s="8" t="s">
        <v>1</v>
      </c>
      <c r="D22" s="8"/>
      <c r="E22" s="6"/>
      <c r="F22" s="242">
        <v>70000000</v>
      </c>
      <c r="G22" s="245">
        <v>1.2032</v>
      </c>
      <c r="H22" s="244"/>
      <c r="I22" s="244"/>
      <c r="J22" s="244"/>
      <c r="K22" s="244"/>
    </row>
    <row r="23" spans="2:11" ht="23.25">
      <c r="B23" s="26"/>
      <c r="C23" s="27" t="s">
        <v>1</v>
      </c>
      <c r="D23" s="24"/>
      <c r="E23" s="6"/>
      <c r="F23" s="242">
        <v>80000000</v>
      </c>
      <c r="G23" s="245">
        <v>1.2032</v>
      </c>
      <c r="H23" s="244"/>
      <c r="I23" s="244"/>
      <c r="J23" s="244"/>
      <c r="K23" s="244"/>
    </row>
    <row r="24" spans="2:11" ht="21.75">
      <c r="B24" s="11"/>
      <c r="C24" s="8" t="s">
        <v>1</v>
      </c>
      <c r="D24" s="8"/>
      <c r="E24" s="6"/>
      <c r="F24" s="242">
        <v>90000000</v>
      </c>
      <c r="G24" s="245">
        <v>1.2032</v>
      </c>
      <c r="H24" s="244"/>
      <c r="I24" s="244"/>
      <c r="J24" s="244"/>
      <c r="K24" s="244"/>
    </row>
    <row r="25" spans="2:11" ht="21.75">
      <c r="B25" s="11"/>
      <c r="C25" s="8"/>
      <c r="D25" s="8"/>
      <c r="E25" s="28"/>
      <c r="F25" s="242">
        <v>100000000</v>
      </c>
      <c r="G25" s="245">
        <v>1.2032</v>
      </c>
      <c r="H25" s="244"/>
      <c r="I25" s="244"/>
      <c r="J25" s="244"/>
      <c r="K25" s="244"/>
    </row>
    <row r="26" spans="2:11" ht="21.75">
      <c r="B26" s="11"/>
      <c r="C26" s="8"/>
      <c r="D26" s="8"/>
      <c r="E26" s="6"/>
      <c r="F26" s="242">
        <v>150000000</v>
      </c>
      <c r="G26" s="245">
        <v>1.2004999999999999</v>
      </c>
      <c r="H26" s="244"/>
      <c r="I26" s="244"/>
      <c r="J26" s="244"/>
      <c r="K26" s="244"/>
    </row>
    <row r="27" spans="2:11" ht="23.25">
      <c r="B27" s="11"/>
      <c r="C27" s="8"/>
      <c r="D27" s="8"/>
      <c r="E27" s="29" t="s">
        <v>1</v>
      </c>
      <c r="F27" s="242">
        <v>200000000</v>
      </c>
      <c r="G27" s="245">
        <v>1.2004999999999999</v>
      </c>
      <c r="H27" s="244"/>
      <c r="I27" s="244"/>
      <c r="J27" s="244"/>
      <c r="K27" s="244"/>
    </row>
    <row r="28" spans="2:11" ht="21.75">
      <c r="B28" s="11"/>
      <c r="C28" s="8"/>
      <c r="D28" s="8"/>
      <c r="E28" s="6"/>
      <c r="F28" s="242">
        <v>250000000</v>
      </c>
      <c r="G28" s="245">
        <v>1.1996</v>
      </c>
      <c r="H28" s="244"/>
      <c r="I28" s="244"/>
      <c r="J28" s="244"/>
      <c r="K28" s="244"/>
    </row>
    <row r="29" spans="2:11" ht="21.75">
      <c r="B29" s="11"/>
      <c r="C29" s="8"/>
      <c r="D29" s="8"/>
      <c r="E29" s="28"/>
      <c r="F29" s="242">
        <v>300000000</v>
      </c>
      <c r="G29" s="245">
        <v>1.1934</v>
      </c>
      <c r="H29" s="244"/>
      <c r="I29" s="244"/>
      <c r="J29" s="244"/>
      <c r="K29" s="244"/>
    </row>
    <row r="30" spans="2:11" ht="21.75">
      <c r="B30" s="11"/>
      <c r="C30" s="8"/>
      <c r="D30" s="8"/>
      <c r="E30" s="6"/>
      <c r="F30" s="242">
        <v>350000000</v>
      </c>
      <c r="G30" s="245">
        <v>1.1848000000000001</v>
      </c>
      <c r="H30" s="244"/>
      <c r="I30" s="244"/>
      <c r="J30" s="244"/>
      <c r="K30" s="244"/>
    </row>
    <row r="31" spans="2:11" ht="21.75">
      <c r="B31" s="11"/>
      <c r="C31" s="8"/>
      <c r="D31" s="8"/>
      <c r="E31" s="28"/>
      <c r="F31" s="242">
        <v>400000000</v>
      </c>
      <c r="G31" s="245">
        <v>1.1839999999999999</v>
      </c>
      <c r="H31" s="244"/>
      <c r="I31" s="244"/>
      <c r="J31" s="244"/>
      <c r="K31" s="244"/>
    </row>
    <row r="32" spans="2:11" ht="21.75">
      <c r="B32" s="11"/>
      <c r="C32" s="8"/>
      <c r="D32" s="8"/>
      <c r="E32" s="6"/>
      <c r="F32" s="242">
        <v>500000000</v>
      </c>
      <c r="G32" s="245">
        <v>1.1835</v>
      </c>
      <c r="H32" s="244"/>
      <c r="I32" s="244"/>
      <c r="J32" s="244"/>
      <c r="K32" s="244"/>
    </row>
    <row r="33" spans="2:11" ht="21.75">
      <c r="B33" s="30"/>
      <c r="C33" s="31"/>
      <c r="D33" s="31"/>
      <c r="E33" s="32"/>
      <c r="F33" s="246">
        <v>500000001</v>
      </c>
      <c r="G33" s="245">
        <v>1.177</v>
      </c>
      <c r="H33" s="244"/>
      <c r="I33" s="244"/>
      <c r="J33" s="244"/>
      <c r="K33" s="244"/>
    </row>
    <row r="34" spans="2:11">
      <c r="H34" s="244"/>
      <c r="I34" s="244"/>
      <c r="J34" s="244"/>
      <c r="K34" s="244"/>
    </row>
    <row r="53" spans="8:10" ht="50.25" customHeight="1"/>
    <row r="54" spans="8:10" ht="50.25" customHeight="1"/>
    <row r="55" spans="8:10" ht="50.25" customHeight="1"/>
    <row r="64" spans="8:10">
      <c r="H64" s="247"/>
      <c r="I64" s="247"/>
      <c r="J64" s="247"/>
    </row>
    <row r="65" spans="8:10">
      <c r="H65" s="247"/>
      <c r="I65" s="247"/>
      <c r="J65" s="247"/>
    </row>
    <row r="66" spans="8:10">
      <c r="H66" s="247"/>
      <c r="I66" s="247"/>
      <c r="J66" s="247"/>
    </row>
    <row r="67" spans="8:10">
      <c r="H67" s="247"/>
      <c r="I67" s="247"/>
      <c r="J67" s="247"/>
    </row>
    <row r="68" spans="8:10">
      <c r="H68" s="247"/>
      <c r="I68" s="247"/>
      <c r="J68" s="247"/>
    </row>
    <row r="69" spans="8:10">
      <c r="H69" s="247"/>
      <c r="I69" s="247"/>
      <c r="J69" s="247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CPV</cp:lastModifiedBy>
  <cp:revision/>
  <dcterms:created xsi:type="dcterms:W3CDTF">2004-12-03T06:11:32Z</dcterms:created>
  <dcterms:modified xsi:type="dcterms:W3CDTF">2021-01-07T06:55:44Z</dcterms:modified>
  <cp:category/>
  <cp:contentStatus/>
</cp:coreProperties>
</file>