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17"/>
  <workbookPr codeName="ThisWorkbook" defaultThemeVersion="124226"/>
  <xr:revisionPtr revIDLastSave="0" documentId="8_{04ACC0D6-B388-4F95-96E7-47FD1242D214}" xr6:coauthVersionLast="45" xr6:coauthVersionMax="45" xr10:uidLastSave="{00000000-0000-0000-0000-000000000000}"/>
  <bookViews>
    <workbookView xWindow="7635" yWindow="-15" windowWidth="7680" windowHeight="7605" tabRatio="751" firstSheet="1" activeTab="1" xr2:uid="{00000000-000D-0000-FFFF-FFFF00000000}"/>
  </bookViews>
  <sheets>
    <sheet name="laroux" sheetId="1" state="veryHidden" r:id="rId1"/>
    <sheet name="(ปร6)" sheetId="4" r:id="rId2"/>
    <sheet name="ปร5" sheetId="12" r:id="rId3"/>
    <sheet name="สรุปหมวดงาน(ปร5ก)" sheetId="6" r:id="rId4"/>
    <sheet name="สรุปหมวดงาน(ปร5ข)" sheetId="10" r:id="rId5"/>
    <sheet name="สวนที่1-ก่อสร้าง(ปร4)" sheetId="9" r:id="rId6"/>
    <sheet name="สวนที่2-ครุภันจัดชื(ปร4) (3)" sheetId="18" r:id="rId7"/>
    <sheet name="สวนที่2-ครุภันจัดชื(ปร4) (2)" sheetId="14" r:id="rId8"/>
    <sheet name="สวนที่3-ค่าใช้จ่ายพ(ปร4) " sheetId="17" r:id="rId9"/>
    <sheet name="คำนวณ Factor F" sheetId="8" r:id="rId10"/>
  </sheets>
  <externalReferences>
    <externalReference r:id="rId11"/>
    <externalReference r:id="rId12"/>
    <externalReference r:id="rId13"/>
  </externalReferences>
  <definedNames>
    <definedName name="_FAC1">[1]สรุป!$C$307</definedName>
    <definedName name="_Fill" localSheetId="4" hidden="1">[2]PL!#REF!</definedName>
    <definedName name="_Fill" localSheetId="7" hidden="1">[2]PL!#REF!</definedName>
    <definedName name="_Fill" localSheetId="6" hidden="1">[2]PL!#REF!</definedName>
    <definedName name="_Fill" localSheetId="8" hidden="1">[2]PL!#REF!</definedName>
    <definedName name="_Fill" hidden="1">[2]PL!#REF!</definedName>
    <definedName name="DB12_MM." localSheetId="6">#REF!</definedName>
    <definedName name="DB12_MM.">#REF!</definedName>
    <definedName name="DB16_MM." localSheetId="6">#REF!</definedName>
    <definedName name="DB16_MM.">#REF!</definedName>
    <definedName name="DB20_MM." localSheetId="6">#REF!</definedName>
    <definedName name="DB20_MM.">#REF!</definedName>
    <definedName name="DB25_MM." localSheetId="6">#REF!</definedName>
    <definedName name="DB25_MM.">#REF!</definedName>
    <definedName name="DB28_MM." localSheetId="6">#REF!</definedName>
    <definedName name="DB28_MM.">#REF!</definedName>
    <definedName name="factor_table">'คำนวณ Factor F'!$F$10:$F$33</definedName>
    <definedName name="HTML_CodePage" hidden="1">874</definedName>
    <definedName name="HTML_Control" localSheetId="9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_xlnm.Print_Area" localSheetId="1">'(ปร6)'!$A$1:$I$44</definedName>
    <definedName name="_xlnm.Print_Area" localSheetId="9">'คำนวณ Factor F'!$B$2:$H$33</definedName>
    <definedName name="_xlnm.Print_Area" localSheetId="3">'สรุปหมวดงาน(ปร5ก)'!$B$1:$H$37</definedName>
    <definedName name="_xlnm.Print_Area" localSheetId="4">'สรุปหมวดงาน(ปร5ข)'!$B$1:$H$37</definedName>
    <definedName name="_xlnm.Print_Area" localSheetId="5">'สวนที่1-ก่อสร้าง(ปร4)'!$B$1:$L$531</definedName>
    <definedName name="_xlnm.Print_Area" localSheetId="7">'สวนที่2-ครุภันจัดชื(ปร4) (2)'!$B$1:$L$42</definedName>
    <definedName name="_xlnm.Print_Area" localSheetId="6">'สวนที่2-ครุภันจัดชื(ปร4) (3)'!#REF!</definedName>
    <definedName name="_xlnm.Print_Area" localSheetId="8">'สวนที่3-ค่าใช้จ่ายพ(ปร4) '!$B$1:$L$20</definedName>
    <definedName name="_xlnm.Print_Area">#REF!</definedName>
    <definedName name="_xlnm.Print_Titles" localSheetId="3">'สรุปหมวดงาน(ปร5ก)'!$1:$10</definedName>
    <definedName name="_xlnm.Print_Titles" localSheetId="4">'สรุปหมวดงาน(ปร5ข)'!$2:$10</definedName>
    <definedName name="_xlnm.Print_Titles" localSheetId="5">'สวนที่1-ก่อสร้าง(ปร4)'!$1:$9</definedName>
    <definedName name="_xlnm.Print_Titles" localSheetId="7">'สวนที่2-ครุภันจัดชื(ปร4) (2)'!$1:$9</definedName>
    <definedName name="_xlnm.Print_Titles" localSheetId="6">'สวนที่2-ครุภันจัดชื(ปร4) (3)'!#REF!</definedName>
    <definedName name="_xlnm.Print_Titles" localSheetId="8">'สวนที่3-ค่าใช้จ่ายพ(ปร4) '!$1:$9</definedName>
    <definedName name="WEIGHT" localSheetId="6">#REF!</definedName>
    <definedName name="WEIGHT">#REF!</definedName>
    <definedName name="ใบ" localSheetId="9" hidden="1">{"'SUMMATION'!$B$2:$I$2"}</definedName>
    <definedName name="ใบ" hidden="1">{"'SUMMATION'!$B$2:$I$2"}</definedName>
    <definedName name="ปร.6" localSheetId="7" hidden="1">[2]PL!#REF!</definedName>
    <definedName name="ปร.6" localSheetId="6" hidden="1">[2]PL!#REF!</definedName>
    <definedName name="ปร.6" localSheetId="8" hidden="1">[2]PL!#REF!</definedName>
    <definedName name="ปร.6" hidden="1">[2]PL!#REF!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O125" i="9"/>
  <c r="N470" i="9"/>
  <c r="N420" i="9" l="1"/>
  <c r="D14" i="4" l="1"/>
  <c r="P195" i="9" l="1"/>
  <c r="R195" i="9" s="1"/>
  <c r="D5" i="8"/>
  <c r="C9" i="8" s="1"/>
  <c r="O124" i="9" l="1"/>
  <c r="C8" i="8"/>
  <c r="C12" i="8" s="1"/>
  <c r="C10" i="8" l="1"/>
  <c r="C13" i="8" s="1"/>
  <c r="C14" i="8" s="1"/>
  <c r="C16" i="8" s="1"/>
  <c r="A4" i="4" l="1"/>
  <c r="A3" i="4"/>
  <c r="K19" i="17"/>
</calcChain>
</file>

<file path=xl/sharedStrings.xml><?xml version="1.0" encoding="utf-8"?>
<sst xmlns="http://schemas.openxmlformats.org/spreadsheetml/2006/main" count="843" uniqueCount="423">
  <si>
    <t>สรุปผลการประมาณราคาค่าก่อสร้าง</t>
  </si>
  <si>
    <t xml:space="preserve"> </t>
  </si>
  <si>
    <t>แบบ ปร.4 และ ปร.5 ที่แนบ มีจำนวน         2        ชุด</t>
  </si>
  <si>
    <t>คำนวณราคากลางเมื่อวันที่            10         เดือน      พฤศจิกายน        พ.ศ.    2563</t>
  </si>
  <si>
    <t>หน่วย : บาท</t>
  </si>
  <si>
    <t>หลักเกณฑ์การกำหนดราคากลางงานก่อสร้าง ตามประกาศคณะกรรมการราคากลางและขึ้นทะเบียน ลว. 19 ตุลาคม 2560</t>
  </si>
  <si>
    <t xml:space="preserve">FACTOR . F  ประเภทงานอาคาร  เงื่อนไข  - เงินล่วงหน้าจ่าย  0%  ,  - เงินประกันผลงานหัก  0 % ,  - ดอกเบี้ยเงินกู้  6 %  ,  ค่าภาษีมูลค่าเพิ่ม  7 % </t>
  </si>
  <si>
    <t>ลำดับที่</t>
  </si>
  <si>
    <t>รายการ</t>
  </si>
  <si>
    <t>ราคาค่าก่อสร้าง</t>
  </si>
  <si>
    <t>หมายเหตุ</t>
  </si>
  <si>
    <t>ค่างานส่วนที่ 1  ค่าวัสดุและค่าแรงงานหมวดงานก่อสร้าง  ( ทุน )</t>
  </si>
  <si>
    <t xml:space="preserve"> (ราคาวัสดุท้องถิ่นเดือน มีนาคม 2563) </t>
  </si>
  <si>
    <t xml:space="preserve">       ราคารวมค่า Factor- F </t>
  </si>
  <si>
    <t xml:space="preserve"> (บัญชีค่าแรงงาน/ดำเนินการ ตุลาคม 2562) </t>
  </si>
  <si>
    <t>ค่างานส่วนที่ 2  หมวดงานครุภัณฑ์สั่งซื้อหรือจัดซื้อ</t>
  </si>
  <si>
    <t xml:space="preserve"> (ราคากลาง สพฐ 2563) </t>
  </si>
  <si>
    <t xml:space="preserve">       ราคารวมค่า ภาษีมูลค่าเพิ่ม ( VAT ) </t>
  </si>
  <si>
    <t>ราคากลางสำนักงบประมาณ 2562</t>
  </si>
  <si>
    <t>ค่างานส่วนที่ 3  ค่าใช้จ่ายพิเศษตามข้อกำหนด ( ถ้ามี )</t>
  </si>
  <si>
    <t>รวมเงิน (1)+(2)+(3)</t>
  </si>
  <si>
    <t>คิดเป็นเงินทั้งสิ้นโดยประมาณ</t>
  </si>
  <si>
    <t>พื้นที่อาคาร</t>
  </si>
  <si>
    <t>ตร.ม.     เฉลี่ยราคา</t>
  </si>
  <si>
    <t xml:space="preserve">  บาท/ตร.ม.</t>
  </si>
  <si>
    <t>(ตัวอักษร)</t>
  </si>
  <si>
    <t>ลงชื่อ .........................................ประธานกรรมการ</t>
  </si>
  <si>
    <t xml:space="preserve">    ( ผศ. พงษ์สวัสดิ์ อำนาจกิติกร ) </t>
  </si>
  <si>
    <t>ลงชื่อ ........................................ กรรมการ</t>
  </si>
  <si>
    <t xml:space="preserve">     ( ผศ. เอกรัฐ อินต๊ะวงศา ) </t>
  </si>
  <si>
    <t>ลงชื่อ ...................................... กรรมการ</t>
  </si>
  <si>
    <t xml:space="preserve">       ( ผศ. ศุภวุฒิ ผากา ) </t>
  </si>
  <si>
    <t xml:space="preserve">                ( นายสันติ วงศ์ใหญ่ )</t>
  </si>
  <si>
    <t>ลงชื่อ ...................................... กรรมการและเลขานุการ</t>
  </si>
  <si>
    <t xml:space="preserve">       ( นายสุรกิจ อินมณี )</t>
  </si>
  <si>
    <t>กลุ่มงาน/งาน   อาคาร สถานที่</t>
  </si>
  <si>
    <t>ชื่อโครงการ/งานก่อสร้าง    งานปรับปรุงระบบไฟฟ้าภายในมหาวิทยาลัยราชภัฏลำปาง</t>
  </si>
  <si>
    <t>สถานที่ก่อสร้าง   ภายในบริเวณมหาวิทยาลัยราชภัฏลำปาง                                   แบบเลขที่</t>
  </si>
  <si>
    <t>หน่วยงานเจ้าของโครงการ/งานก่อสร้าง   มหาวิทยาลัยราชภัฏลำปาง</t>
  </si>
  <si>
    <t>คำนวณราคากลางโดย                  เมื่อวันที่         10         เดือน      พฤศจิกายน        พ.ศ.    2563</t>
  </si>
  <si>
    <t>ค่าวัสดุและค่าแรงงาน</t>
  </si>
  <si>
    <t>FACTOR F</t>
  </si>
  <si>
    <t>รวมค่าก่อสร้าง</t>
  </si>
  <si>
    <t>จำนวนเงิน/บาท</t>
  </si>
  <si>
    <t>เป็นเงิน/บาท</t>
  </si>
  <si>
    <t>ประเภทงานอาคาร</t>
  </si>
  <si>
    <t>ประเภทงานครุภัณฑ์จัดซื้อ</t>
  </si>
  <si>
    <t>ค่าใช้จ่ายพิเศษตามข้อกำหนด</t>
  </si>
  <si>
    <t>เงื่อนไข</t>
  </si>
  <si>
    <t>เงินล่วงหน้าจ่าย…….</t>
  </si>
  <si>
    <t>เงินประกันผลงานหัก.......</t>
  </si>
  <si>
    <t>ดอกเบี้ยเงินกู้.......</t>
  </si>
  <si>
    <t>ค่าภาษีมูลค่าเพิ่ม.......</t>
  </si>
  <si>
    <t>สรุป</t>
  </si>
  <si>
    <t>รวมค่าก่อสร้างเป็นเงินทั้งสิ้น</t>
  </si>
  <si>
    <t>คิดเป็นเงินประมาณ</t>
  </si>
  <si>
    <t>ขนาดหรือเนื้อที่อาคาร</t>
  </si>
  <si>
    <t>ตร.ม.</t>
  </si>
  <si>
    <t>เฉลี่ยราคาประมาณ</t>
  </si>
  <si>
    <t>บาท/ตร.ม.</t>
  </si>
  <si>
    <t xml:space="preserve">      ( ผศ. พงษ์สวัสดิ์ อำนาจกิติกร ) </t>
  </si>
  <si>
    <t xml:space="preserve">                                 ( นายสันติ วงศ์ใหญ่ )</t>
  </si>
  <si>
    <t xml:space="preserve">        ( ผศ. เอกรัฐ อินต๊ะวงศา ) </t>
  </si>
  <si>
    <t xml:space="preserve">  ( นายสุรกิจ อินมณี )</t>
  </si>
  <si>
    <t xml:space="preserve">          ( ผศ. ศุภวุฒิ ผากา ) </t>
  </si>
  <si>
    <t>แบบสรุปค่าก่อสร้าง</t>
  </si>
  <si>
    <t>กลุ่มงาน/งาน  อาคาร สถานที่</t>
  </si>
  <si>
    <t>ชื่อโครงการ/งานก่อสร้าง  งานปรับปรุงระบบไฟฟ้าภายในมหาวิทยาลัยราชภัฏลำปาง</t>
  </si>
  <si>
    <t xml:space="preserve">สถานที่ก่อสร้าง   ภายในบริเวณมหาวิทยาลัยราชภัฏลำปาง                                 </t>
  </si>
  <si>
    <t>แบบเลขที่</t>
  </si>
  <si>
    <t>แบบ ปร.4 ที่แนบ มีจำนวน                 ชุด</t>
  </si>
  <si>
    <t>คำนวณราคากลางโดย                        เมื่อวันที่         3         เดือน      พฤศจิกายน        พ.ศ.    2563</t>
  </si>
  <si>
    <t>ลำดับ</t>
  </si>
  <si>
    <t>ค่างานต้นทุน</t>
  </si>
  <si>
    <t>Factor  F</t>
  </si>
  <si>
    <t>ค่าก่อสร้าง</t>
  </si>
  <si>
    <t>กลุ่มงานที่  1</t>
  </si>
  <si>
    <t>กลุ่มงานที่  2</t>
  </si>
  <si>
    <t>กลุ่มงานที่  3</t>
  </si>
  <si>
    <t>กลุ่มงานที่  4</t>
  </si>
  <si>
    <t>เงื่อนไขการใช้ตาราง  Factor  F</t>
  </si>
  <si>
    <t>เงินล่วงหน้าจ่าย   0%</t>
  </si>
  <si>
    <t>เงินประกันผลงานหัก...........%</t>
  </si>
  <si>
    <t>ดอกเบี้ยเงินกู้    7%</t>
  </si>
  <si>
    <t>ภาษีมูลค่าเพิ่ม  7%</t>
  </si>
  <si>
    <t xml:space="preserve">               ( นายสุรกิจ อินมณี )</t>
  </si>
  <si>
    <t>แบบสรุปค่าครุภัณฑ์จัดซื้อ</t>
  </si>
  <si>
    <t>คำนวณราคากลางโดย                     เมื่อวันที่         10         เดือน      พฤศจิกายน        พ.ศ.    2563</t>
  </si>
  <si>
    <t>ค่างาน</t>
  </si>
  <si>
    <t>ภาษีมูลค่าเพิ่ม 7%</t>
  </si>
  <si>
    <t>งานครุภัณฑ์จัดซื้อหรือสั่งซื้อ</t>
  </si>
  <si>
    <t>แบบแสดงรายการ  ปริมาณงานและราคา</t>
  </si>
  <si>
    <t>กลุ่มงาน/งาน   อาคารสถานที่</t>
  </si>
  <si>
    <t>ชื่อโครงการ/งานก่อสร้าง   งานปรับปรุงระบบไฟฟ้าภายในมหาวิทยาลัยราชภัฏลำปาง</t>
  </si>
  <si>
    <t>คำนวณราคากลางโดย                      เมื่อวันที่         10         เดือน      พฤศจิกายน        พ.ศ.    2563</t>
  </si>
  <si>
    <t>หน่วย</t>
  </si>
  <si>
    <t>จำนวน</t>
  </si>
  <si>
    <t>ค่าวัสดุ</t>
  </si>
  <si>
    <t>ค่าแรงงาน</t>
  </si>
  <si>
    <t>รวมเงิน</t>
  </si>
  <si>
    <t>ราคาต่อหน่วย</t>
  </si>
  <si>
    <t>จำนวนเงิน</t>
  </si>
  <si>
    <t>ค่าวัสดุและแรงงาน</t>
  </si>
  <si>
    <t>ส่วนที่ 1 ค่าวัสดุและค่าแรงงานหมวดงานก่อสร้าง</t>
  </si>
  <si>
    <t>สรุปงานก่อสร้าง</t>
  </si>
  <si>
    <t>หมวดงานวิศวกรรมโครงสร้าง</t>
  </si>
  <si>
    <t>รวม</t>
  </si>
  <si>
    <t>หมวดงานสถาปัตยกรรม</t>
  </si>
  <si>
    <t>หมวดงานระบบไฟฟ้าและสื่อสาร</t>
  </si>
  <si>
    <t>หมวดงานประปาและระบบสุขาภิบาล</t>
  </si>
  <si>
    <t>รวมค่างานส่วนที่1</t>
  </si>
  <si>
    <t>งานขุดดินพร้อมถมคืน</t>
  </si>
  <si>
    <t xml:space="preserve"> - งานขุดดินพร้อมถมคืนสำหรับงานติดตั้งโคมไฟถนน</t>
  </si>
  <si>
    <t>ลบ.ม</t>
  </si>
  <si>
    <t xml:space="preserve">โซล่าเซลล์ All in one </t>
  </si>
  <si>
    <t>รวมหมวดงานโครงสร้าง</t>
  </si>
  <si>
    <t>งานทาสี</t>
  </si>
  <si>
    <t>ตร.ม</t>
  </si>
  <si>
    <t>ปรับปรุงระบบไฟฟ้า อาคาร 23</t>
  </si>
  <si>
    <t>3.1.1</t>
  </si>
  <si>
    <t xml:space="preserve">ตู้ MDB </t>
  </si>
  <si>
    <t>งาน</t>
  </si>
  <si>
    <t xml:space="preserve"> - Main circuit breaker ขนาดไม่น้อยกว่า 1500 A.</t>
  </si>
  <si>
    <t>ชุด</t>
  </si>
  <si>
    <t xml:space="preserve"> - Circuit breaker ขนาดไม่น้อยกว่า 400 A.</t>
  </si>
  <si>
    <t xml:space="preserve"> - Circuit breaker ขนาดไม่น้อยกว่า 250 A.</t>
  </si>
  <si>
    <t xml:space="preserve"> - Circuit breaker ขนาดไม่น้อยกว่า 100 A.</t>
  </si>
  <si>
    <t xml:space="preserve"> - Circuit breaker ขนาดไม่น้อยกว่า 60 A.</t>
  </si>
  <si>
    <t>พร้อมอุปกรณ์ป้องกันตามมาตรฐาน วสท. 2556</t>
  </si>
  <si>
    <t>และอุปกรณ์เครื่องมือวัด</t>
  </si>
  <si>
    <t xml:space="preserve"> - Cabacitor bank พร้อมอุปกรณ์ควบคุมอัตโนมัติ</t>
  </si>
  <si>
    <t>3.1.2</t>
  </si>
  <si>
    <t>ตู้ MC แบบมี Main circuit breaker 400 A.</t>
  </si>
  <si>
    <t xml:space="preserve"> -ตู้ MC แบบมี Main circuit breaker 400 A.</t>
  </si>
  <si>
    <t xml:space="preserve">พร้อมลูกย่อย และอุปกรณ์ตามมาตรฐาน วสท. </t>
  </si>
  <si>
    <t>พร้อมติดตั้ง</t>
  </si>
  <si>
    <t xml:space="preserve"> -ตู้ LP แบบมี Main circuit breaker 100 A. 36 ช่อง</t>
  </si>
  <si>
    <t>3.1.3</t>
  </si>
  <si>
    <t>งานปรับปรุงระบบไฟฟ้า</t>
  </si>
  <si>
    <t>ชั้น 1</t>
  </si>
  <si>
    <t>1.1 เดินสายเมนไฟระบบแอร์ใหม่ 24 จุด</t>
  </si>
  <si>
    <t xml:space="preserve"> - สาย THW ทองแดงขนาด 1 x 4 sq.mm </t>
  </si>
  <si>
    <t>เมตร</t>
  </si>
  <si>
    <t xml:space="preserve"> - สายดิน THW ทองแดง ขนาด 1 x 2.5 sq.mm </t>
  </si>
  <si>
    <t xml:space="preserve"> - อุปกรณ์ประกอบอื่นๆ</t>
  </si>
  <si>
    <t xml:space="preserve">1.2 เดินสายเมนและเปลี่ยนเต้ารับ  </t>
  </si>
  <si>
    <t xml:space="preserve"> 1.2.1 เดินสายเมนแยกใหม่ 15 จุด</t>
  </si>
  <si>
    <t>เปลี่ยนสานเมนย่อยเข้าเต้ารับ 130 จุด</t>
  </si>
  <si>
    <t xml:space="preserve"> - สาย THW ทองแดงขนาด 1 x 2.5 sq.mm </t>
  </si>
  <si>
    <t xml:space="preserve">1.2 เปลี่ยนสายเมน Feeder </t>
  </si>
  <si>
    <t xml:space="preserve"> - สาย THW ทองแดงขนาด 1 x 16 sq.mm</t>
  </si>
  <si>
    <t xml:space="preserve"> - สายดิน THW ทองแดง 1 x 10 sq.mm</t>
  </si>
  <si>
    <t>1.3 Bolding รางวายเวย์(เชื่อมต่อระบบสายดิน)</t>
  </si>
  <si>
    <t>รวมหมวดงานระบบไฟฟ้า</t>
  </si>
  <si>
    <t>2.1 เดินสายเมนไฟระบบปรับอากาศใหม่ 31 จุด</t>
  </si>
  <si>
    <t xml:space="preserve"> - สาย THW ทองแดงขนาด 1 x 4 Sq.mm </t>
  </si>
  <si>
    <t xml:space="preserve"> - สายดินTHW ทองแดง ขนาด 1 x 2.5 Sq.mm </t>
  </si>
  <si>
    <t xml:space="preserve">2.2 เดินสายเมนและเปลี่ยนเต้ารับ  </t>
  </si>
  <si>
    <t xml:space="preserve"> 2.2.1 เดินสายเมนแยกใหม่ 15 จุด</t>
  </si>
  <si>
    <t xml:space="preserve"> - สายดิน THW ทองแดงขนาด 1 x 2.5 sq.mm </t>
  </si>
  <si>
    <t xml:space="preserve">2.2.2 เปลี่ยนสายเมน Feeder </t>
  </si>
  <si>
    <t xml:space="preserve"> - สาย THW ทองแดงขนาด 1 x 16 Sq.mm</t>
  </si>
  <si>
    <t xml:space="preserve"> - สายดิน THW ทองแดง 1 x 10 Sq.mm</t>
  </si>
  <si>
    <t xml:space="preserve"> 2.3 Bolding รางวายเวย์(เชื่อมต่อสายดิน)</t>
  </si>
  <si>
    <t>ชั้น 4</t>
  </si>
  <si>
    <t>3.1 เดินสายเมนไฟระบบปรับอากาศใหม่ 27 จุด</t>
  </si>
  <si>
    <t>3.2 เดินสายเมนและเปลี่ยนเต้ารับใหม่</t>
  </si>
  <si>
    <t xml:space="preserve"> 3.2.1 เดินสายเมนแยกใหม่ 15 จุด</t>
  </si>
  <si>
    <t xml:space="preserve"> 3.2.2 เปลี่ยนสายเมน Feeder </t>
  </si>
  <si>
    <t xml:space="preserve"> 3.3 Bolding รางวายเวย์(เชื่อมต่อระบบสายดิน)</t>
  </si>
  <si>
    <t>ชั้นดาดฟ้า</t>
  </si>
  <si>
    <t>เดินร้อยสายเมนไฟกิ่งบริเวณดาดฟ้าใหม่พร้อมเปลี่ยน</t>
  </si>
  <si>
    <t>โคมไฟกิ่ง</t>
  </si>
  <si>
    <t xml:space="preserve"> - โคมไฟกิ่งพร้อมอุปกรณ์ประกอบ</t>
  </si>
  <si>
    <t xml:space="preserve">แสงสว่างรอบอาคาร </t>
  </si>
  <si>
    <t xml:space="preserve"> - แสงสว่างรอบอาคาร</t>
  </si>
  <si>
    <t>จุด</t>
  </si>
  <si>
    <t>ปรับปรุงระบบไฟฟ้ากลุ่มอาคารเทคโนโลยีอุตสาหกรรม</t>
  </si>
  <si>
    <t>3.2.1</t>
  </si>
  <si>
    <t>อาคาร 13</t>
  </si>
  <si>
    <t xml:space="preserve">1. ตู้ MDB </t>
  </si>
  <si>
    <t xml:space="preserve"> - Main circuit breaker ขนาดไม่น้อยกว่า 800 A.</t>
  </si>
  <si>
    <t xml:space="preserve"> - Circuit breaker ขนาดไม่น้อยกว่า 150 A.</t>
  </si>
  <si>
    <t xml:space="preserve"> - ตู้ MC ประจำชั้นขนาด main circuit breaker</t>
  </si>
  <si>
    <t xml:space="preserve">150 A.  </t>
  </si>
  <si>
    <t xml:space="preserve">        - CB ย่อย ขนาด ไม่น้อยกว่า 100 A 2 ชุด</t>
  </si>
  <si>
    <t xml:space="preserve">        - CB ย่อย ขนาด ไม่น้อยกว่า 50 A 2 ชุด</t>
  </si>
  <si>
    <t>และอุปกรณ์ตามมาตรฐาน วสท. 2556</t>
  </si>
  <si>
    <t xml:space="preserve"> - ตู้ LP แบบมี Main circuit breaker 100 A. </t>
  </si>
  <si>
    <t xml:space="preserve">36 ช่อง พร้อมลูกย่อยและอุปกรณ์ตามมาตรฐาน วสท. </t>
  </si>
  <si>
    <t xml:space="preserve"> - ติดตั้งหม้อแปลง 500 kVA. (ของมหาวิทยาลัย)</t>
  </si>
  <si>
    <t xml:space="preserve">ทดแทนหม้อแปลง 250 kVA. </t>
  </si>
  <si>
    <t xml:space="preserve">    - เปลี่ยนสายเมนจากหม้อแปลงถึงตู้ MDB</t>
  </si>
  <si>
    <t xml:space="preserve">    - เปลี่ยนอุปกรณ์ป้องกันด้านแรงสูง</t>
  </si>
  <si>
    <t xml:space="preserve">    - ตรวจสอบซ่อมบำรุงรักษาหม้อแปลง 500 kVA. </t>
  </si>
  <si>
    <t>ของมหาวิทยาลัยพร้อมขออนุญาต กฟภ. ก่อนติดตั้ง</t>
  </si>
  <si>
    <t>งานปรับปรุงซ่อมเปลี่ยนพัดพัดลมโคจรขนาด</t>
  </si>
  <si>
    <t>ไม่น้อยกว่า 16 นิ้ว</t>
  </si>
  <si>
    <t>อาคาร 13 ชั้น 1  รวม 38 ชุด</t>
  </si>
  <si>
    <t>ห้อง 1311 จำนวน 2 ชุด</t>
  </si>
  <si>
    <t>ห้อง ถ่ายเอกสาร จำนวน 1 ชุด</t>
  </si>
  <si>
    <t>ห้องพักบุคลากร จำนวน 1 ชุด</t>
  </si>
  <si>
    <t>ห้อง 1312 จำนวน 2 ชุด</t>
  </si>
  <si>
    <t>ห้อง สำนักงาน จำนวน 6 ชุด</t>
  </si>
  <si>
    <t>ห้อง รองคณบดี จำนวน 3 ชุด</t>
  </si>
  <si>
    <t>ห้อง1315 จำนวน 9 ชุด</t>
  </si>
  <si>
    <t>ห้อง 1316 จำนวน 2 ชุด</t>
  </si>
  <si>
    <t>ศาลา เอนกประสงค์ จำนวน 8 ชุด</t>
  </si>
  <si>
    <t>อาคารสโมสรนักศึกษา  จำนวน 4 ชุด</t>
  </si>
  <si>
    <t>อาคาร 13 ชั้น 2 รวม 38 ชุด</t>
  </si>
  <si>
    <t>ห้อง 1327 จำนวน 6 ชุด</t>
  </si>
  <si>
    <t>ห้อง 1326  จำนวน 6 ชุด</t>
  </si>
  <si>
    <t>ห้อง 1325 จำนวน 6 ชุด</t>
  </si>
  <si>
    <t>ห้อง 1329 จำนวน2 ชุด</t>
  </si>
  <si>
    <t>ห้อง1324 จำนวน 2 ชุด</t>
  </si>
  <si>
    <t>ห้อง 1323 /plc จำนวน 2 ชุด</t>
  </si>
  <si>
    <t>ห้อง 1323/นิวเมติกส์ จำนวน 2 ชุด</t>
  </si>
  <si>
    <t>ห้อง 1322  จำนวน 2 ชุด</t>
  </si>
  <si>
    <t>ห้อง 1321 จำนวน 6 ชุด</t>
  </si>
  <si>
    <t>ห้อง 13210 จำนวน 2 ชุด</t>
  </si>
  <si>
    <t>ห้อง 1328 จำนวน 2 ชุด</t>
  </si>
  <si>
    <t>อาคาร 13 ชั้น 3 รวม 31 ชุด</t>
  </si>
  <si>
    <t>ห้อง พักอาจารย์ จำนวน 2 ชุด</t>
  </si>
  <si>
    <t>ห้อง ป.เครื่องมือวัดอิเล็กฯ จำนวน 2 ชุด</t>
  </si>
  <si>
    <t>ห้อง อุปกรณ์อิเล็ก จำนวน 4 ชุด</t>
  </si>
  <si>
    <t>ห้อง ระบบควบคุมฯ จำนวน 4 ชุด</t>
  </si>
  <si>
    <t>ห้อง พัสดุกลาง จำนวน 2 ชุด</t>
  </si>
  <si>
    <t>ห้อง อนาล็อกคอมฯ จำนวน 2 ชุด</t>
  </si>
  <si>
    <t>ห้อง ดิจิตอลฯ จำนวน 2 ชุด</t>
  </si>
  <si>
    <t>ห้อง ไม่มีชื่อ จำนวน 2 ชุด</t>
  </si>
  <si>
    <t>ห้อง อิเล็กอุตฯ จำนวน 2 ชุด</t>
  </si>
  <si>
    <t>ห้อง ระบบสมองกลฯ จำนวน 5  ชุด</t>
  </si>
  <si>
    <t>ห้องแสดงผลงาน จำนวน 2 ชุด</t>
  </si>
  <si>
    <t>อาคาร 13 ชั้น 4 รวม 39 ชุด</t>
  </si>
  <si>
    <t>ห้อง 1347 จำนวน 2 ชุด</t>
  </si>
  <si>
    <t>ห้อง 1346 จำนวน 6 ชุด</t>
  </si>
  <si>
    <t>ห้อง 1345 จำนวน 6 ชุด</t>
  </si>
  <si>
    <t>ห้อง 1344 จำนวน 6  ชุด</t>
  </si>
  <si>
    <t>ห้อง 1343 จำนวน 6  ชุด</t>
  </si>
  <si>
    <t>ห้อง 1342 จำนวน 6 ชุด</t>
  </si>
  <si>
    <t>ห้อง พักอาจารย์อุตศิลป์ฯ จำนวน 2 ชุด</t>
  </si>
  <si>
    <t>ห้อง 1448 จำนวน 2 ชุด</t>
  </si>
  <si>
    <t>ห้อง 1341 จำนวน 3 ชุด</t>
  </si>
  <si>
    <t>อาคาร 13 ชั้น 5 รวม 34 ชุด</t>
  </si>
  <si>
    <t>ห้องพักอาจารย์ จำนวน 4 ชุด</t>
  </si>
  <si>
    <t>ห้อง Robotฯ จำนวน 2 ชุด</t>
  </si>
  <si>
    <t>ห้อง Digitalฯ จำนวน 2 ชุด</t>
  </si>
  <si>
    <t>ห้อง SCADA จำนวน 6 ชุด</t>
  </si>
  <si>
    <t>ห้อง Senser&amp;Trans จำนวน 4 ชุด</t>
  </si>
  <si>
    <t>ห้อง Computer conTrol จำนวน 5  ชุด</t>
  </si>
  <si>
    <t>ห้อง network จำนวน 4 ชุด</t>
  </si>
  <si>
    <t>ห้อง softwere จำนวน 4 ชุด</t>
  </si>
  <si>
    <t>ห้อง Com service จำนวน 3 ชุด</t>
  </si>
  <si>
    <t>ห้องซักล้างชั้น 1- 5 จำนวน 5 ชุด</t>
  </si>
  <si>
    <t>ห้องเรียนอาคาร 11 ชั้น 1  จำนวน 15 ชุด</t>
  </si>
  <si>
    <t>ห้องเรียนอาคาร 11 ชั้น 2 จำนวน 8 ชุด</t>
  </si>
  <si>
    <t>ปรับปรุง Balance phase ไฟฟ้ากลุ่มอาคาร</t>
  </si>
  <si>
    <t>เทคโนโลยีอุตสาหกรรม</t>
  </si>
  <si>
    <t>อาคาร 10 , อาคาร 11 , อาคาร 12 และอาคาร 13</t>
  </si>
  <si>
    <t xml:space="preserve">ปรับปรุง Balance phase ที่หม้อแปลง ,ตู้ MDB, </t>
  </si>
  <si>
    <t>ตู้โหลด LP แต่ชั้น ตรวจวัด ตรวจสอบ และวิเคราะห์</t>
  </si>
  <si>
    <t>คุณภาพไฟฟ้า (Power Quality) บำรุงรักษาอุปกรณ์</t>
  </si>
  <si>
    <t>แรงสูงและแก้ไขจุดร้อน ตรวจสอบจุดต่อด้วยกล้อง</t>
  </si>
  <si>
    <t>ตรวจสอบจุดร้อน ของหม้อแปลงไฟฟ้า ,ตู้ MDB</t>
  </si>
  <si>
    <t>,โหลด,ตู้โหลด LPแต่ละชั้นตรวจสอบและแก้ไขค่ากราวด์</t>
  </si>
  <si>
    <t>จัดทำรายงานผลตรวจสอบทาง วิศวกรรม</t>
  </si>
  <si>
    <t>ตรวจสอบจุดต่อด้วยกล้องตรวจสอบจุดร้อน</t>
  </si>
  <si>
    <t>แก้ไขสายเมนเครื่องปรับอากาศ 55 จุด</t>
  </si>
  <si>
    <t xml:space="preserve"> - เปลี่ยนเดินสายเมนเครื่องปรับอากาศขนาดไม่น้อย</t>
  </si>
  <si>
    <t>กว่า 2.5 sq.mm รวมอุปกรณ์และอุปกรณ์ป้องกันพร้อม</t>
  </si>
  <si>
    <t>ค่าแรง</t>
  </si>
  <si>
    <t>แก้ไขสายเมนพัดลมโคจร</t>
  </si>
  <si>
    <t xml:space="preserve"> - เปลี่ยนเดินสายเมนพัดลมโคจรขนาดไม่น้อย</t>
  </si>
  <si>
    <t xml:space="preserve">เปลี่ยนสายเมนย่อยภายในอาคาร 13 </t>
  </si>
  <si>
    <t>งานปรับปรุงระบบไฟส่องสว่างภายในและภายนอก</t>
  </si>
  <si>
    <t>อาคาร</t>
  </si>
  <si>
    <t>ปรับปรุงระบบแสงสว่างอาคาร 13 จากหลอด</t>
  </si>
  <si>
    <t>หลอด</t>
  </si>
  <si>
    <t>ฟลูออเรสเซนต์เป็น LED T8 16 W 2200lm daylight</t>
  </si>
  <si>
    <t>ปรับปรุงระบบแสงสว่างอาคาร 10 และโรงจอดรถคณะ</t>
  </si>
  <si>
    <t>เทคโนโลยีฯ</t>
  </si>
  <si>
    <t xml:space="preserve"> - เปลี่ยนหลอดฟลูออเรสเซนต์เป็น LED T8 16 W</t>
  </si>
  <si>
    <t xml:space="preserve"> 2200 lm daylight</t>
  </si>
  <si>
    <t xml:space="preserve"> - โคมไฟถนนโซล่าเซลล์ all in one ขนาดไม่น้อยกว่า</t>
  </si>
  <si>
    <t>60 วัตต์ แบตเตอรี่สำรองไฟพร้อมเสากลมขนาดเส้น</t>
  </si>
  <si>
    <t>ผ่านศูนย์กลางท่อไม่น้อยกว่า 3 นี้ว ความสูงไม่น้อยกว่า</t>
  </si>
  <si>
    <t xml:space="preserve"> 6 เมตรพร้อมฐานเสา</t>
  </si>
  <si>
    <t>3.2.2</t>
  </si>
  <si>
    <t>อาคาร 12</t>
  </si>
  <si>
    <t>1. งานปรับปรุงตู้โหลดเซ็นเตอร์</t>
  </si>
  <si>
    <t>1. ตู้โหลดเซ็นเตอร์ 3 เฟส 4 สาย 100 A. 12 ช่อง</t>
  </si>
  <si>
    <t xml:space="preserve">2. ลูกโหลด เซอร์กิตเบรคเกอร์ 3 เฟส 50 A. </t>
  </si>
  <si>
    <t xml:space="preserve">3. ลูกโหลด เซอร์กิตเบรคเกอร์ 1 เฟส 32 A. </t>
  </si>
  <si>
    <t xml:space="preserve">4. ลูกโหลด เซอร์กิตเบรคเกอร์ 1 เฟส 20 A. </t>
  </si>
  <si>
    <t xml:space="preserve">5. ลูกโหลด เซอร์กิตเบรคเกอร์ 1 เฟส 16 A. </t>
  </si>
  <si>
    <t xml:space="preserve">6. Power plug 3 เฟส 50 A. </t>
  </si>
  <si>
    <t>7.สายไฟ VCT ขนาด 4x4 sq.mm / 2.5 G</t>
  </si>
  <si>
    <t xml:space="preserve">เมตร </t>
  </si>
  <si>
    <t>2. ปรับปรุงระบบไฟฟ้าแสงสว่าง เป็น LED High bey</t>
  </si>
  <si>
    <t xml:space="preserve"> lighting</t>
  </si>
  <si>
    <t>1. LED high bey ขนาดไม่น้อยกว่าหรือเท่ากับ 80 w.</t>
  </si>
  <si>
    <t>2. LED LED T8 ขนาด 16 วัตต์  พร้อมติดตั้ง</t>
  </si>
  <si>
    <t>3. ก้านโซ่สำหรับยึดโคม High bay พร้อมหูเกี่ยว</t>
  </si>
  <si>
    <t xml:space="preserve">4. สาย VCT ขนาด 2 x 1.5 sq.mm </t>
  </si>
  <si>
    <t>ม้วน</t>
  </si>
  <si>
    <t xml:space="preserve">5. สาย VCT ขนาด 2 x 2.5 sq.mm </t>
  </si>
  <si>
    <t xml:space="preserve">6. Circuit breaker 20 A. </t>
  </si>
  <si>
    <t>ตัว</t>
  </si>
  <si>
    <t>3.2.4</t>
  </si>
  <si>
    <t>งานปรับปรุงไฟฟ้า อาคาร 3</t>
  </si>
  <si>
    <t xml:space="preserve">ชั้น 1 </t>
  </si>
  <si>
    <t xml:space="preserve"> - โคมคู่แบบมีแผ่นสะท้อนแสง</t>
  </si>
  <si>
    <t xml:space="preserve"> - โคมเดี่ยวแบบมีแผ่นสะท้อนแสง</t>
  </si>
  <si>
    <t xml:space="preserve"> -  หลอด  LED T8 ขนาด 16 วัตต์ </t>
  </si>
  <si>
    <t xml:space="preserve"> -  สวิตซ์ทางเดียวพร้อมอุปกรณ์ประกอบ</t>
  </si>
  <si>
    <t xml:space="preserve"> -  เต้ารับคู่แบบมีกราวด์พร้อมอุปกรณ์ประกอบ</t>
  </si>
  <si>
    <t xml:space="preserve"> -  สาย VAF ขนาด 2x1.5 sq.mm</t>
  </si>
  <si>
    <t xml:space="preserve"> -   สาย VAF ขนาด 2x2.5/G sq.mm</t>
  </si>
  <si>
    <t xml:space="preserve"> -  อุปกรณ์ประกอบอื่นๆเช่น กี๊ฟรัดสายไฟ ตะปู</t>
  </si>
  <si>
    <t xml:space="preserve"> -  สวิตซ์ 3 ทางพร้อมอุปกรณ์ประกอบ</t>
  </si>
  <si>
    <t>ชั้น 2</t>
  </si>
  <si>
    <t xml:space="preserve"> -  โคมคู่แบบมีแผ่นสะท้อนแสง</t>
  </si>
  <si>
    <t xml:space="preserve"> -  โคมเดี่ยวแบบมีแผ่นสะท้อนแสง</t>
  </si>
  <si>
    <t xml:space="preserve"> -  หลอด LED T8 ขนาด 16 วัตต์ </t>
  </si>
  <si>
    <t xml:space="preserve"> - สาย VAF ขนาด 2x1.5 sq.mm</t>
  </si>
  <si>
    <t xml:space="preserve"> -  สาย VAF ขนาด 2x2.5/G sq.mm</t>
  </si>
  <si>
    <t xml:space="preserve"> -  สวิทซ์ 3 ทางพร้อมอุปกรณ์ประกอบ</t>
  </si>
  <si>
    <t>ชั้น 3</t>
  </si>
  <si>
    <t xml:space="preserve"> -  สวิทซ์ทางเดียวพร้อมอุปกรณ์ประกอบ</t>
  </si>
  <si>
    <t xml:space="preserve"> -   สาย VAF-G ขนาด 2x2.5/G Sq.mm</t>
  </si>
  <si>
    <t xml:space="preserve"> -   อุปกรณ์ประกอบอื่นๆเช่น กี๊ฟรัดสายไฟ ตะปู</t>
  </si>
  <si>
    <t xml:space="preserve"> -   สวิตซ์ 3 ทางพร้อมอุปกรณ์ประกอบ</t>
  </si>
  <si>
    <t xml:space="preserve"> -   สาย VAF-G ขนาด 2x2.5/G sq.mm</t>
  </si>
  <si>
    <t>3.2.5</t>
  </si>
  <si>
    <t>งานปรับปรุงไฟฟ้า อาคาร 5</t>
  </si>
  <si>
    <t xml:space="preserve"> -  หลอด LED T8 ขนาด 16 วัตต์</t>
  </si>
  <si>
    <t xml:space="preserve"> -  สาย VAF-G ขนาด 2x2.5/G sq.mm</t>
  </si>
  <si>
    <t>3.2.6</t>
  </si>
  <si>
    <t>อาคาร 20</t>
  </si>
  <si>
    <t xml:space="preserve"> -  ตู้ Main circuit breaker ขนาด 80 A. เป็นไป</t>
  </si>
  <si>
    <t>ตู้</t>
  </si>
  <si>
    <t>ตามมาตรฐาน วสท. 2556 พร้อมอุปกรณ์เครื่องมือวัด</t>
  </si>
  <si>
    <t>พร้อมไฟแสดงสถานะ</t>
  </si>
  <si>
    <t xml:space="preserve"> -  ติดตั้งระบบสายดินของตู้ MDB</t>
  </si>
  <si>
    <t xml:space="preserve"> -  พัดลมเพดานขนาด 48 นิ้ว</t>
  </si>
  <si>
    <t>กลุ่มงาน/งาน    อาคาร สถานที่</t>
  </si>
  <si>
    <t>คำนวณราคากลางโดย                           เมื่อวันที่         3         เดือน      พฤศจิกายน        พ.ศ.    2563</t>
  </si>
  <si>
    <t xml:space="preserve">ส่วนที่ 2 งานครุภัณฑ์จัดซื้อหรือสั่งซื้อ </t>
  </si>
  <si>
    <t xml:space="preserve">สรุปงานครุภัณฑ์จัดซื้อหรือสั่งซื้อ </t>
  </si>
  <si>
    <t>อาคารเทคโนโลยีโยธา</t>
  </si>
  <si>
    <t>เครื่องปรับอากาศ Inverterชนิดติดแขวนใต้ฝ้าขนาดไม่น้อยกว่า</t>
  </si>
  <si>
    <t>36,000 BTU  (พร้อมรื้อถอน)</t>
  </si>
  <si>
    <t>อาคาร 44</t>
  </si>
  <si>
    <t>ห้อง 1113 ห้องพักอาจารย์ จำนวน   1 ชุด</t>
  </si>
  <si>
    <t>30,000 BTU  (พร้อมรื้อถอน)</t>
  </si>
  <si>
    <t>ห้อง 1111 ห้องปฎิบัติการ จำนวน   3 ชุด</t>
  </si>
  <si>
    <t>ห้อง 1112 ห้องปฎิบัติการฯ จำนวน   2 ชุด</t>
  </si>
  <si>
    <t>ห้อง 1115 ห้องปฎิบัติการฯ จำนวน   3ชุด</t>
  </si>
  <si>
    <t>ห้อง 1124 ห้องปฎิบัติการฯ จำนวน  3 ชุด</t>
  </si>
  <si>
    <t>ห้อง 1121 ห้องบรรยาย  จำนวน  3 ชุด</t>
  </si>
  <si>
    <t>ห้อง 1122 ห้องบรรยาย  จำนวน 2 ชุด</t>
  </si>
  <si>
    <t>ห้อง 1123 ห้องบรรยาย  จำนวน 2 ชุด</t>
  </si>
  <si>
    <t>รวมค่างานส่วนที่2</t>
  </si>
  <si>
    <t>คำนวณราคากลางโดย                      เมื่อวันที่         3         เดือน      พฤศจิกายน        พ.ศ.    2563</t>
  </si>
  <si>
    <t>เครื่องปรับอากาศ Inverter  ชนิดติดแขวนใต้ฝ้าขนาดไม่น้อยกว่า</t>
  </si>
  <si>
    <t xml:space="preserve"> 36,000 BTU (พร้อมรื้อถอน)</t>
  </si>
  <si>
    <t>ห้อง 1314  จำนวน  1 ชุด</t>
  </si>
  <si>
    <t>ห้อง  1315  จำนวน   3 ชุด</t>
  </si>
  <si>
    <t>ห้อง 1321  จำนวน  2  ชุด</t>
  </si>
  <si>
    <t>ห้อง 1313 (ห้องรองคณบดีฯ) จำนวน  1  ชุด</t>
  </si>
  <si>
    <t>ห้อง 1327  จำนวน  2 ชุด</t>
  </si>
  <si>
    <t>ห้อง 1333  จำนวน  2 ชุด</t>
  </si>
  <si>
    <t>ห้อง 1332 จำนวน   2 ชุด</t>
  </si>
  <si>
    <t>ห้อง 1343 จำนวน  2 ชุด</t>
  </si>
  <si>
    <t>ห้อง 1344 จำนวน  2 ชุด</t>
  </si>
  <si>
    <t>ห้อง 1345 จำนวน   2 ชุด</t>
  </si>
  <si>
    <t>ห้อง 1346 จำนวน   2 ชุด</t>
  </si>
  <si>
    <t>ห้อง 1354 จำนวน   2 ชุด</t>
  </si>
  <si>
    <t>ห้อง 1355  จำนวน  2 ชุด</t>
  </si>
  <si>
    <t>ห้อง 1356 จำนวน   2 ชุด</t>
  </si>
  <si>
    <t xml:space="preserve"> 32,000 BTU  (พร้อมรื้อถอน)</t>
  </si>
  <si>
    <t>ห้อง  1313 (สำนักงานคณะฯ) จำนวน   2 ชุด</t>
  </si>
  <si>
    <t>ห้อง 1316  ห้อง สมุดคณะฯจำนวน   1 ชุด</t>
  </si>
  <si>
    <t>ห้อง 1323 ห้อง PLC จำนวน  2 ชุด</t>
  </si>
  <si>
    <t>ห้อง  13210 จำนวน  1 ชุด</t>
  </si>
  <si>
    <t>ห้อง 1329  จำนวน  1  ชุด</t>
  </si>
  <si>
    <t>ห้องพักอาขจารย์สาขาอุตสาหกรรมฯจำนวน1ชุด</t>
  </si>
  <si>
    <t>ห้องพัก อาขจารย์สาขา พลังงาน จำนวน  1  ชุด</t>
  </si>
  <si>
    <t>ห้อง 1324 จำนวน    1  ชุด</t>
  </si>
  <si>
    <t>แบบแสดงรายการ ปริมาณ และราคา</t>
  </si>
  <si>
    <t>(ค่าใช้จ่ายพิเศษตามข้อกำหนดและค่าใช้จ่ายอื่นที่จำเป็นต้องมี)</t>
  </si>
  <si>
    <t>ชื่อโครงการ/งานก่อสร้าง  วางท่อคอนกรีตเสริมเหล็กหล่อสำเร็จรูปสี่เหลี่ยม สำหรับระบายน้ำใต้ผิวจราจร</t>
  </si>
  <si>
    <t xml:space="preserve">คำนวณราคากลางโดย                                                                            เมื่อวันที่             23              เดือน         มิถุนายน            พ.ศ.    2557 </t>
  </si>
  <si>
    <t>ส่วนที่ 3 ค่าใช้จ่ายพิเศษตามข้อกำหนด</t>
  </si>
  <si>
    <t>สรุปงานค่าใช้จ่ายพิเศษตามข้อกำหนด</t>
  </si>
  <si>
    <t>หมวดงานอื่นๆ(ถ้ามี)เพื่อให้ครบถ้วนตามรูปแบบและรายการ</t>
  </si>
  <si>
    <t>รวมค่างานส่วนที่3</t>
  </si>
  <si>
    <t>การคำนวณหาค่า Factor-F เฉลี่ย</t>
  </si>
  <si>
    <t>ตาราง Factor F  งานอาคาร</t>
  </si>
  <si>
    <t>หนังสือกระทรวงการคลังที่ กค.0421.5 / ว.195 ลว.16 พฤษภาคม 2559</t>
  </si>
  <si>
    <t>เงินล่วงหน้าจ่าย</t>
  </si>
  <si>
    <t>เริ่มใช้ 19  เมษายน  2554</t>
  </si>
  <si>
    <t>เงินประกันผลงานหัก</t>
  </si>
  <si>
    <t>ราคาค่าวัสดุและค่าแรงที่ประมาณราคาได้</t>
  </si>
  <si>
    <t>บาท</t>
  </si>
  <si>
    <t>ดอกเบี้ยเงินกู้</t>
  </si>
  <si>
    <t>Factor F =</t>
  </si>
  <si>
    <r>
      <t>D - ((D-E)*(A-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)/(</t>
    </r>
    <r>
      <rPr>
        <b/>
        <sz val="18"/>
        <color indexed="10"/>
        <rFont val="CordiaUPC"/>
        <family val="2"/>
        <charset val="222"/>
      </rPr>
      <t>C</t>
    </r>
    <r>
      <rPr>
        <b/>
        <sz val="18"/>
        <rFont val="CordiaUPC"/>
        <family val="2"/>
        <charset val="222"/>
      </rPr>
      <t>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))</t>
    </r>
  </si>
  <si>
    <t>ค่าภาษีมูลค่าเพิ่ม</t>
  </si>
  <si>
    <t>B</t>
  </si>
  <si>
    <t>B : ค่างานต้นทุนต่ำ</t>
  </si>
  <si>
    <t>Factor F</t>
  </si>
  <si>
    <t>A</t>
  </si>
  <si>
    <t>A : ค่างานต้นทุนที่ประมาณราคาได้</t>
  </si>
  <si>
    <t>(บาท)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</si>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</sst>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(* #,##0.00_);_(* \(#,##0.00\);_(* &quot;-&quot;??_);_(@_)"/>
    <numFmt numFmtId="164" formatCode="_-* #,##0.00_-;\-* #,##0.00_-;_-* &quot;-&quot;??_-;_-@_-"/>
    <numFmt numFmtId="165" formatCode="\t&quot;฿&quot;#,##0_);[Red]\(\t&quot;฿&quot;#,##0\)"/>
    <numFmt numFmtId="166" formatCode="0.00000"/>
    <numFmt numFmtId="167" formatCode="_(* #,##0_);_(* \(#,##0\);_(* &quot;-&quot;??_);_(@_)"/>
    <numFmt numFmtId="168" formatCode="_-* #,##0_-;\-* #,##0_-;_-* &quot;-&quot;??_-;_-@_-"/>
    <numFmt numFmtId="169" formatCode="0.0000"/>
    <numFmt numFmtId="170" formatCode="#,##0.0_);\(#,##0.0\)"/>
    <numFmt numFmtId="171" formatCode="#,##0.0000"/>
    <numFmt numFmtId="172" formatCode="#,##0.0000;[Red]\-#,##0.0000"/>
    <numFmt numFmtId="173" formatCode="\t0.00E+00"/>
    <numFmt numFmtId="174" formatCode="&quot;฿&quot;\t#,##0_);\(&quot;฿&quot;\t#,##0\)"/>
    <numFmt numFmtId="175" formatCode="\ว\ว\/\ด\ด\/\ป\ป"/>
    <numFmt numFmtId="176" formatCode="dd\-mmm\-yy_)"/>
    <numFmt numFmtId="177" formatCode="#,##0\ &quot;F&quot;;[Red]\-#,##0\ &quot;F&quot;"/>
    <numFmt numFmtId="178" formatCode="0.0&quot;  &quot;"/>
    <numFmt numFmtId="179" formatCode="&quot;\&quot;#,##0;[Red]&quot;\&quot;\-#,##0"/>
    <numFmt numFmtId="180" formatCode="_ * #,##0_ ;_ * \-#,##0_ ;_ * &quot;-&quot;_ ;_ @_ "/>
    <numFmt numFmtId="181" formatCode="_ * #,##0.00_ ;_ * \-#,##0.00_ ;_ * &quot;-&quot;??_ ;_ @_ "/>
    <numFmt numFmtId="182" formatCode="_-* #,##0.0000_-;\-* #,##0.0000_-;_-* &quot;-&quot;??_-;_-@_-"/>
    <numFmt numFmtId="183" formatCode="_-* #,##0.00000_-;\-* #,##0.00000_-;_-* &quot;-&quot;??_-;_-@_-"/>
    <numFmt numFmtId="184" formatCode="_-* #,##0.000_-;\-* #,##0.000_-;_-* &quot;-&quot;??_-;_-@_-"/>
    <numFmt numFmtId="185" formatCode="#,##0.0;[Red]\-#,##0.0"/>
    <numFmt numFmtId="186" formatCode="#,##0.0"/>
    <numFmt numFmtId="187" formatCode="#,##0.000;[Red]\-#,##0.000"/>
    <numFmt numFmtId="188" formatCode="#,##0.00_ ;[Red]\-#,##0.00\ "/>
  </numFmts>
  <fonts count="67">
    <font>
      <sz val="12"/>
      <name val="EucrosiaUPC"/>
      <charset val="222"/>
    </font>
    <font>
      <sz val="12"/>
      <name val="EucrosiaUPC"/>
      <family val="1"/>
      <charset val="222"/>
    </font>
    <font>
      <sz val="12"/>
      <name val="EucrosiaUPC"/>
      <family val="1"/>
      <charset val="222"/>
    </font>
    <font>
      <b/>
      <sz val="18"/>
      <name val="CordiaUPC"/>
      <family val="2"/>
      <charset val="222"/>
    </font>
    <font>
      <b/>
      <sz val="14"/>
      <name val="CordiaUPC"/>
      <family val="2"/>
      <charset val="222"/>
    </font>
    <font>
      <sz val="14"/>
      <name val="AngsanaUPC"/>
      <family val="1"/>
      <charset val="222"/>
    </font>
    <font>
      <sz val="14"/>
      <name val="CordiaUPC"/>
      <family val="2"/>
      <charset val="222"/>
    </font>
    <font>
      <b/>
      <sz val="16"/>
      <color indexed="8"/>
      <name val="CordiaUPC"/>
      <family val="2"/>
      <charset val="222"/>
    </font>
    <font>
      <sz val="14"/>
      <color indexed="8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sz val="14"/>
      <color indexed="10"/>
      <name val="CordiaUPC"/>
      <family val="2"/>
      <charset val="222"/>
    </font>
    <font>
      <b/>
      <sz val="16"/>
      <name val="CordiaUPC"/>
      <family val="2"/>
      <charset val="222"/>
    </font>
    <font>
      <sz val="14"/>
      <name val="Cordia New"/>
      <family val="2"/>
    </font>
    <font>
      <sz val="14"/>
      <name val="SV Rojchana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name val="Arial"/>
      <family val="2"/>
    </font>
    <font>
      <sz val="10"/>
      <color indexed="8"/>
      <name val="Arial"/>
      <family val="2"/>
    </font>
    <font>
      <u/>
      <sz val="14"/>
      <color indexed="36"/>
      <name val="AngsanaUPC"/>
      <family val="1"/>
      <charset val="222"/>
    </font>
    <font>
      <sz val="8"/>
      <name val="Arial"/>
      <family val="2"/>
    </font>
    <font>
      <b/>
      <sz val="12"/>
      <name val="Arial"/>
      <family val="2"/>
    </font>
    <font>
      <u/>
      <sz val="14"/>
      <color indexed="12"/>
      <name val="AngsanaUPC"/>
      <family val="1"/>
      <charset val="222"/>
    </font>
    <font>
      <sz val="14"/>
      <name val="Cordia New"/>
      <family val="3"/>
    </font>
    <font>
      <b/>
      <sz val="20"/>
      <name val="CordiaUPC"/>
      <family val="2"/>
      <charset val="222"/>
    </font>
    <font>
      <b/>
      <sz val="16"/>
      <name val="Cordia New"/>
      <family val="2"/>
    </font>
    <font>
      <b/>
      <sz val="18"/>
      <color indexed="12"/>
      <name val="CordiaUPC"/>
      <family val="2"/>
      <charset val="222"/>
    </font>
    <font>
      <b/>
      <sz val="18"/>
      <color indexed="10"/>
      <name val="CordiaUPC"/>
      <family val="2"/>
      <charset val="222"/>
    </font>
    <font>
      <sz val="14"/>
      <color indexed="12"/>
      <name val="Cordia New"/>
      <family val="2"/>
    </font>
    <font>
      <b/>
      <sz val="14"/>
      <color indexed="12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8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sz val="16"/>
      <color indexed="10"/>
      <name val="CordiaUPC"/>
      <family val="2"/>
      <charset val="222"/>
    </font>
    <font>
      <b/>
      <sz val="24"/>
      <name val="CordiaUPC"/>
      <family val="2"/>
      <charset val="222"/>
    </font>
    <font>
      <b/>
      <sz val="14"/>
      <name val="Cordia New"/>
      <family val="2"/>
    </font>
    <font>
      <b/>
      <sz val="16"/>
      <color indexed="12"/>
      <name val="CordiaUPC"/>
      <family val="2"/>
      <charset val="222"/>
    </font>
    <font>
      <b/>
      <sz val="14"/>
      <color indexed="10"/>
      <name val="Cordia New"/>
      <family val="2"/>
    </font>
    <font>
      <i/>
      <sz val="14"/>
      <name val="CordiaUPC"/>
      <family val="2"/>
      <charset val="222"/>
    </font>
    <font>
      <sz val="11"/>
      <color indexed="8"/>
      <name val="Tahoma"/>
      <family val="2"/>
    </font>
    <font>
      <sz val="8"/>
      <name val="EucrosiaUPC"/>
      <family val="1"/>
    </font>
    <font>
      <sz val="12"/>
      <name val="EucrosiaUPC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b/>
      <u/>
      <sz val="14"/>
      <color indexed="8"/>
      <name val="TH SarabunPSK"/>
      <family val="2"/>
    </font>
    <font>
      <b/>
      <sz val="14"/>
      <color indexed="8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  <font>
      <b/>
      <sz val="16"/>
      <color indexed="8"/>
      <name val="TH SarabunPSK"/>
      <family val="2"/>
    </font>
    <font>
      <b/>
      <sz val="14"/>
      <color indexed="12"/>
      <name val="TH SarabunPSK"/>
      <family val="2"/>
    </font>
    <font>
      <b/>
      <sz val="15"/>
      <name val="TH SarabunPSK"/>
      <family val="2"/>
    </font>
    <font>
      <b/>
      <sz val="14"/>
      <color indexed="10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3"/>
      <color indexed="8"/>
      <name val="TH SarabunPSK"/>
      <family val="2"/>
    </font>
    <font>
      <sz val="16"/>
      <color theme="1"/>
      <name val="TH SarabunPSK"/>
      <family val="2"/>
    </font>
    <font>
      <b/>
      <sz val="1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3" fillId="0" borderId="0">
      <alignment vertical="center"/>
    </xf>
    <xf numFmtId="179" fontId="14" fillId="0" borderId="0" applyFont="0" applyFill="0" applyBorder="0" applyAlignment="0" applyProtection="0"/>
    <xf numFmtId="181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80" fontId="15" fillId="0" borderId="0" applyFont="0" applyFill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8" fillId="0" borderId="0"/>
    <xf numFmtId="0" fontId="19" fillId="0" borderId="0"/>
    <xf numFmtId="9" fontId="15" fillId="2" borderId="0"/>
    <xf numFmtId="0" fontId="15" fillId="0" borderId="0" applyFill="0" applyBorder="0" applyAlignment="0"/>
    <xf numFmtId="170" fontId="16" fillId="0" borderId="0" applyFill="0" applyBorder="0" applyAlignment="0"/>
    <xf numFmtId="0" fontId="20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175" fontId="17" fillId="0" borderId="0" applyFill="0" applyBorder="0" applyAlignment="0"/>
    <xf numFmtId="178" fontId="17" fillId="0" borderId="0" applyFill="0" applyBorder="0" applyAlignment="0"/>
    <xf numFmtId="170" fontId="16" fillId="0" borderId="0" applyFill="0" applyBorder="0" applyAlignment="0"/>
    <xf numFmtId="175" fontId="17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70" fontId="16" fillId="0" borderId="0" applyFont="0" applyFill="0" applyBorder="0" applyAlignment="0" applyProtection="0"/>
    <xf numFmtId="14" fontId="23" fillId="0" borderId="0" applyFill="0" applyBorder="0" applyAlignment="0"/>
    <xf numFmtId="175" fontId="17" fillId="0" borderId="0" applyFill="0" applyBorder="0" applyAlignment="0"/>
    <xf numFmtId="170" fontId="16" fillId="0" borderId="0" applyFill="0" applyBorder="0" applyAlignment="0"/>
    <xf numFmtId="175" fontId="17" fillId="0" borderId="0" applyFill="0" applyBorder="0" applyAlignment="0"/>
    <xf numFmtId="178" fontId="17" fillId="0" borderId="0" applyFill="0" applyBorder="0" applyAlignment="0"/>
    <xf numFmtId="170" fontId="16" fillId="0" borderId="0" applyFill="0" applyBorder="0" applyAlignment="0"/>
    <xf numFmtId="38" fontId="25" fillId="3" borderId="0" applyNumberFormat="0" applyBorder="0" applyAlignment="0" applyProtection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10" fontId="25" fillId="4" borderId="3" applyNumberFormat="0" applyBorder="0" applyAlignment="0" applyProtection="0"/>
    <xf numFmtId="175" fontId="17" fillId="0" borderId="0" applyFill="0" applyBorder="0" applyAlignment="0"/>
    <xf numFmtId="170" fontId="16" fillId="0" borderId="0" applyFill="0" applyBorder="0" applyAlignment="0"/>
    <xf numFmtId="175" fontId="17" fillId="0" borderId="0" applyFill="0" applyBorder="0" applyAlignment="0"/>
    <xf numFmtId="178" fontId="17" fillId="0" borderId="0" applyFill="0" applyBorder="0" applyAlignment="0"/>
    <xf numFmtId="170" fontId="16" fillId="0" borderId="0" applyFill="0" applyBorder="0" applyAlignment="0"/>
    <xf numFmtId="177" fontId="2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0" fontId="15" fillId="0" borderId="0" applyFont="0" applyFill="0" applyBorder="0" applyAlignment="0" applyProtection="0"/>
    <xf numFmtId="175" fontId="17" fillId="0" borderId="0" applyFill="0" applyBorder="0" applyAlignment="0"/>
    <xf numFmtId="170" fontId="16" fillId="0" borderId="0" applyFill="0" applyBorder="0" applyAlignment="0"/>
    <xf numFmtId="175" fontId="17" fillId="0" borderId="0" applyFill="0" applyBorder="0" applyAlignment="0"/>
    <xf numFmtId="178" fontId="17" fillId="0" borderId="0" applyFill="0" applyBorder="0" applyAlignment="0"/>
    <xf numFmtId="170" fontId="16" fillId="0" borderId="0" applyFill="0" applyBorder="0" applyAlignment="0"/>
    <xf numFmtId="49" fontId="23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17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0" fontId="1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5" fillId="0" borderId="0"/>
    <xf numFmtId="0" fontId="2" fillId="0" borderId="0"/>
    <xf numFmtId="0" fontId="22" fillId="0" borderId="0"/>
    <xf numFmtId="0" fontId="2" fillId="0" borderId="0"/>
  </cellStyleXfs>
  <cellXfs count="649">
    <xf numFmtId="0" fontId="0" fillId="0" borderId="0" xfId="0"/>
    <xf numFmtId="0" fontId="6" fillId="0" borderId="0" xfId="0" applyFont="1" applyFill="1"/>
    <xf numFmtId="40" fontId="4" fillId="0" borderId="0" xfId="61" applyFont="1"/>
    <xf numFmtId="40" fontId="30" fillId="0" borderId="4" xfId="61" applyFont="1" applyBorder="1"/>
    <xf numFmtId="40" fontId="4" fillId="0" borderId="5" xfId="61" applyFont="1" applyBorder="1"/>
    <xf numFmtId="40" fontId="4" fillId="0" borderId="6" xfId="61" applyFont="1" applyBorder="1"/>
    <xf numFmtId="9" fontId="41" fillId="0" borderId="8" xfId="69" applyNumberFormat="1" applyFont="1" applyBorder="1" applyAlignment="1">
      <alignment horizontal="center"/>
    </xf>
    <xf numFmtId="40" fontId="4" fillId="0" borderId="8" xfId="61" applyFont="1" applyBorder="1"/>
    <xf numFmtId="40" fontId="42" fillId="0" borderId="7" xfId="61" applyFont="1" applyBorder="1"/>
    <xf numFmtId="40" fontId="4" fillId="0" borderId="0" xfId="61" applyFont="1" applyBorder="1"/>
    <xf numFmtId="168" fontId="11" fillId="5" borderId="3" xfId="61" applyNumberFormat="1" applyFont="1" applyFill="1" applyBorder="1"/>
    <xf numFmtId="9" fontId="43" fillId="6" borderId="8" xfId="69" applyNumberFormat="1" applyFont="1" applyFill="1" applyBorder="1" applyAlignment="1">
      <alignment horizontal="center"/>
    </xf>
    <xf numFmtId="40" fontId="3" fillId="0" borderId="7" xfId="61" applyFont="1" applyBorder="1" applyAlignment="1">
      <alignment horizontal="center" vertical="center"/>
    </xf>
    <xf numFmtId="40" fontId="4" fillId="0" borderId="7" xfId="61" applyFont="1" applyBorder="1"/>
    <xf numFmtId="40" fontId="33" fillId="0" borderId="9" xfId="61" applyFont="1" applyBorder="1"/>
    <xf numFmtId="40" fontId="34" fillId="0" borderId="7" xfId="61" applyFont="1" applyBorder="1" applyAlignment="1">
      <alignment horizontal="right"/>
    </xf>
    <xf numFmtId="168" fontId="44" fillId="7" borderId="11" xfId="61" applyNumberFormat="1" applyFont="1" applyFill="1" applyBorder="1" applyProtection="1">
      <protection hidden="1"/>
    </xf>
    <xf numFmtId="40" fontId="34" fillId="0" borderId="0" xfId="61" applyFont="1" applyBorder="1"/>
    <xf numFmtId="0" fontId="41" fillId="7" borderId="12" xfId="69" applyFont="1" applyFill="1" applyBorder="1" applyAlignment="1">
      <alignment horizontal="center"/>
    </xf>
    <xf numFmtId="0" fontId="41" fillId="7" borderId="13" xfId="69" applyFont="1" applyFill="1" applyBorder="1" applyAlignment="1">
      <alignment horizontal="center"/>
    </xf>
    <xf numFmtId="40" fontId="4" fillId="0" borderId="7" xfId="61" applyFont="1" applyBorder="1" applyAlignment="1">
      <alignment horizontal="right"/>
    </xf>
    <xf numFmtId="168" fontId="4" fillId="7" borderId="3" xfId="61" applyNumberFormat="1" applyFont="1" applyFill="1" applyBorder="1"/>
    <xf numFmtId="0" fontId="41" fillId="7" borderId="14" xfId="69" applyFont="1" applyFill="1" applyBorder="1" applyAlignment="1">
      <alignment horizontal="center"/>
    </xf>
    <xf numFmtId="40" fontId="35" fillId="0" borderId="7" xfId="61" applyFont="1" applyBorder="1" applyAlignment="1">
      <alignment horizontal="right"/>
    </xf>
    <xf numFmtId="168" fontId="44" fillId="7" borderId="15" xfId="61" applyNumberFormat="1" applyFont="1" applyFill="1" applyBorder="1"/>
    <xf numFmtId="40" fontId="35" fillId="0" borderId="0" xfId="61" applyFont="1" applyFill="1" applyBorder="1"/>
    <xf numFmtId="40" fontId="9" fillId="0" borderId="7" xfId="61" applyFont="1" applyBorder="1" applyAlignment="1">
      <alignment horizontal="right"/>
    </xf>
    <xf numFmtId="182" fontId="36" fillId="7" borderId="3" xfId="61" applyNumberFormat="1" applyFont="1" applyFill="1" applyBorder="1"/>
    <xf numFmtId="182" fontId="37" fillId="2" borderId="18" xfId="61" applyNumberFormat="1" applyFont="1" applyFill="1" applyBorder="1"/>
    <xf numFmtId="183" fontId="10" fillId="0" borderId="0" xfId="61" applyNumberFormat="1" applyFont="1" applyBorder="1"/>
    <xf numFmtId="168" fontId="7" fillId="0" borderId="3" xfId="61" applyNumberFormat="1" applyFont="1" applyBorder="1"/>
    <xf numFmtId="40" fontId="38" fillId="0" borderId="7" xfId="61" applyFont="1" applyBorder="1" applyAlignment="1">
      <alignment horizontal="right"/>
    </xf>
    <xf numFmtId="168" fontId="42" fillId="0" borderId="0" xfId="61" applyNumberFormat="1" applyFont="1" applyBorder="1"/>
    <xf numFmtId="183" fontId="10" fillId="0" borderId="8" xfId="61" applyNumberFormat="1" applyFont="1" applyBorder="1"/>
    <xf numFmtId="168" fontId="42" fillId="0" borderId="8" xfId="61" applyNumberFormat="1" applyFont="1" applyBorder="1"/>
    <xf numFmtId="40" fontId="4" fillId="0" borderId="19" xfId="61" applyFont="1" applyBorder="1"/>
    <xf numFmtId="40" fontId="4" fillId="0" borderId="20" xfId="61" applyFont="1" applyBorder="1"/>
    <xf numFmtId="183" fontId="10" fillId="0" borderId="21" xfId="61" applyNumberFormat="1" applyFont="1" applyBorder="1"/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/>
    <xf numFmtId="0" fontId="8" fillId="0" borderId="23" xfId="7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4" fontId="8" fillId="0" borderId="22" xfId="0" applyNumberFormat="1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/>
    </xf>
    <xf numFmtId="0" fontId="8" fillId="0" borderId="23" xfId="70" applyFont="1" applyFill="1" applyBorder="1" applyAlignment="1"/>
    <xf numFmtId="0" fontId="8" fillId="0" borderId="25" xfId="0" applyFont="1" applyFill="1" applyBorder="1" applyAlignment="1">
      <alignment horizontal="center"/>
    </xf>
    <xf numFmtId="0" fontId="8" fillId="0" borderId="26" xfId="0" applyFont="1" applyFill="1" applyBorder="1" applyAlignment="1"/>
    <xf numFmtId="3" fontId="8" fillId="0" borderId="25" xfId="0" applyNumberFormat="1" applyFont="1" applyFill="1" applyBorder="1" applyAlignment="1">
      <alignment horizontal="right"/>
    </xf>
    <xf numFmtId="4" fontId="8" fillId="0" borderId="25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8" fillId="0" borderId="26" xfId="70" applyFont="1" applyFill="1" applyBorder="1" applyAlignment="1"/>
    <xf numFmtId="0" fontId="8" fillId="0" borderId="27" xfId="0" applyFont="1" applyFill="1" applyBorder="1" applyAlignment="1">
      <alignment horizontal="center"/>
    </xf>
    <xf numFmtId="0" fontId="8" fillId="0" borderId="27" xfId="0" applyFont="1" applyFill="1" applyBorder="1" applyAlignment="1"/>
    <xf numFmtId="0" fontId="8" fillId="0" borderId="27" xfId="70" applyFont="1" applyFill="1" applyBorder="1" applyAlignment="1"/>
    <xf numFmtId="3" fontId="8" fillId="0" borderId="27" xfId="0" applyNumberFormat="1" applyFont="1" applyFill="1" applyBorder="1" applyAlignment="1">
      <alignment horizontal="right"/>
    </xf>
    <xf numFmtId="3" fontId="7" fillId="0" borderId="28" xfId="0" applyNumberFormat="1" applyFont="1" applyFill="1" applyBorder="1" applyAlignment="1">
      <alignment horizontal="right"/>
    </xf>
    <xf numFmtId="3" fontId="6" fillId="0" borderId="29" xfId="0" applyNumberFormat="1" applyFont="1" applyFill="1" applyBorder="1"/>
    <xf numFmtId="3" fontId="9" fillId="0" borderId="30" xfId="0" applyNumberFormat="1" applyFont="1" applyFill="1" applyBorder="1" applyAlignment="1">
      <alignment horizontal="right"/>
    </xf>
    <xf numFmtId="0" fontId="49" fillId="0" borderId="11" xfId="0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Continuous" vertical="center"/>
    </xf>
    <xf numFmtId="0" fontId="49" fillId="0" borderId="27" xfId="0" applyFont="1" applyFill="1" applyBorder="1" applyAlignment="1">
      <alignment horizontal="center" vertical="center"/>
    </xf>
    <xf numFmtId="0" fontId="49" fillId="0" borderId="31" xfId="0" applyFont="1" applyFill="1" applyBorder="1" applyAlignment="1" applyProtection="1">
      <alignment horizontal="centerContinuous" vertical="center"/>
      <protection locked="0"/>
    </xf>
    <xf numFmtId="0" fontId="49" fillId="0" borderId="28" xfId="0" applyFont="1" applyFill="1" applyBorder="1" applyAlignment="1" applyProtection="1">
      <alignment horizontal="centerContinuous" vertical="center"/>
      <protection locked="0"/>
    </xf>
    <xf numFmtId="0" fontId="49" fillId="0" borderId="31" xfId="0" quotePrefix="1" applyFont="1" applyFill="1" applyBorder="1" applyAlignment="1" applyProtection="1">
      <alignment horizontal="centerContinuous" vertical="center"/>
      <protection locked="0"/>
    </xf>
    <xf numFmtId="0" fontId="49" fillId="0" borderId="28" xfId="0" applyFont="1" applyFill="1" applyBorder="1" applyAlignment="1">
      <alignment horizontal="centerContinuous" vertical="center"/>
    </xf>
    <xf numFmtId="40" fontId="49" fillId="0" borderId="28" xfId="61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/>
    </xf>
    <xf numFmtId="0" fontId="49" fillId="0" borderId="20" xfId="0" applyFont="1" applyFill="1" applyBorder="1" applyAlignment="1"/>
    <xf numFmtId="40" fontId="49" fillId="0" borderId="15" xfId="61" applyFont="1" applyFill="1" applyBorder="1" applyAlignment="1">
      <alignment horizontal="center"/>
    </xf>
    <xf numFmtId="0" fontId="49" fillId="0" borderId="21" xfId="0" applyFont="1" applyFill="1" applyBorder="1" applyAlignment="1">
      <alignment horizontal="right"/>
    </xf>
    <xf numFmtId="0" fontId="49" fillId="0" borderId="29" xfId="0" applyFont="1" applyFill="1" applyBorder="1" applyAlignment="1">
      <alignment horizontal="center"/>
    </xf>
    <xf numFmtId="0" fontId="49" fillId="0" borderId="0" xfId="0" applyFont="1" applyFill="1" applyBorder="1" applyAlignment="1"/>
    <xf numFmtId="40" fontId="49" fillId="0" borderId="29" xfId="61" applyFont="1" applyFill="1" applyBorder="1" applyAlignment="1">
      <alignment horizontal="center"/>
    </xf>
    <xf numFmtId="0" fontId="49" fillId="0" borderId="22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/>
    </xf>
    <xf numFmtId="0" fontId="51" fillId="0" borderId="32" xfId="0" applyFont="1" applyFill="1" applyBorder="1" applyAlignment="1"/>
    <xf numFmtId="0" fontId="51" fillId="0" borderId="7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0" fontId="49" fillId="0" borderId="22" xfId="61" applyFont="1" applyFill="1" applyBorder="1" applyAlignment="1">
      <alignment horizontal="center"/>
    </xf>
    <xf numFmtId="0" fontId="49" fillId="0" borderId="32" xfId="0" applyFont="1" applyFill="1" applyBorder="1" applyAlignment="1">
      <alignment horizontal="center"/>
    </xf>
    <xf numFmtId="0" fontId="49" fillId="0" borderId="33" xfId="0" applyFont="1" applyFill="1" applyBorder="1" applyAlignment="1">
      <alignment horizontal="center"/>
    </xf>
    <xf numFmtId="40" fontId="49" fillId="0" borderId="8" xfId="61" applyFont="1" applyFill="1" applyBorder="1" applyAlignment="1">
      <alignment horizontal="center"/>
    </xf>
    <xf numFmtId="0" fontId="51" fillId="0" borderId="32" xfId="0" applyFont="1" applyFill="1" applyBorder="1" applyAlignment="1">
      <alignment horizontal="right"/>
    </xf>
    <xf numFmtId="0" fontId="49" fillId="0" borderId="32" xfId="0" applyFont="1" applyFill="1" applyBorder="1" applyAlignment="1"/>
    <xf numFmtId="40" fontId="49" fillId="0" borderId="33" xfId="61" applyFont="1" applyFill="1" applyBorder="1" applyAlignment="1">
      <alignment horizontal="center"/>
    </xf>
    <xf numFmtId="0" fontId="49" fillId="0" borderId="22" xfId="0" applyFont="1" applyFill="1" applyBorder="1" applyAlignment="1">
      <alignment horizontal="right"/>
    </xf>
    <xf numFmtId="0" fontId="49" fillId="0" borderId="34" xfId="0" applyFont="1" applyFill="1" applyBorder="1" applyAlignment="1">
      <alignment horizontal="center"/>
    </xf>
    <xf numFmtId="0" fontId="49" fillId="0" borderId="33" xfId="0" applyFont="1" applyFill="1" applyBorder="1" applyAlignment="1"/>
    <xf numFmtId="0" fontId="49" fillId="0" borderId="32" xfId="0" applyFont="1" applyFill="1" applyBorder="1" applyAlignment="1">
      <alignment horizontal="right"/>
    </xf>
    <xf numFmtId="40" fontId="49" fillId="0" borderId="32" xfId="61" applyFont="1" applyFill="1" applyBorder="1" applyAlignment="1">
      <alignment horizontal="center"/>
    </xf>
    <xf numFmtId="0" fontId="49" fillId="0" borderId="3" xfId="0" applyFont="1" applyFill="1" applyBorder="1" applyAlignment="1">
      <alignment horizontal="center"/>
    </xf>
    <xf numFmtId="0" fontId="49" fillId="0" borderId="15" xfId="0" applyFont="1" applyFill="1" applyBorder="1" applyAlignment="1" applyProtection="1">
      <alignment horizontal="centerContinuous" vertical="center"/>
      <protection locked="0"/>
    </xf>
    <xf numFmtId="0" fontId="49" fillId="0" borderId="15" xfId="0" applyFont="1" applyFill="1" applyBorder="1" applyAlignment="1">
      <alignment horizontal="centerContinuous" vertical="center"/>
    </xf>
    <xf numFmtId="40" fontId="49" fillId="0" borderId="8" xfId="61" applyFont="1" applyFill="1" applyBorder="1" applyAlignment="1">
      <alignment horizontal="center" vertical="center"/>
    </xf>
    <xf numFmtId="0" fontId="49" fillId="0" borderId="0" xfId="0" applyFont="1" applyFill="1"/>
    <xf numFmtId="38" fontId="51" fillId="0" borderId="0" xfId="61" applyNumberFormat="1" applyFont="1" applyFill="1"/>
    <xf numFmtId="0" fontId="51" fillId="0" borderId="0" xfId="0" applyFont="1" applyFill="1"/>
    <xf numFmtId="0" fontId="49" fillId="0" borderId="0" xfId="0" applyFont="1" applyFill="1" applyBorder="1"/>
    <xf numFmtId="0" fontId="51" fillId="0" borderId="0" xfId="0" applyFont="1" applyBorder="1" applyAlignment="1">
      <alignment vertical="center"/>
    </xf>
    <xf numFmtId="0" fontId="51" fillId="0" borderId="35" xfId="0" applyFont="1" applyFill="1" applyBorder="1" applyAlignment="1"/>
    <xf numFmtId="0" fontId="51" fillId="0" borderId="36" xfId="0" applyFont="1" applyFill="1" applyBorder="1" applyAlignment="1"/>
    <xf numFmtId="0" fontId="51" fillId="0" borderId="37" xfId="0" applyFont="1" applyFill="1" applyBorder="1" applyAlignment="1"/>
    <xf numFmtId="0" fontId="51" fillId="0" borderId="34" xfId="0" applyFont="1" applyFill="1" applyBorder="1" applyAlignment="1">
      <alignment horizontal="center"/>
    </xf>
    <xf numFmtId="0" fontId="51" fillId="0" borderId="33" xfId="0" applyFont="1" applyFill="1" applyBorder="1" applyAlignment="1"/>
    <xf numFmtId="0" fontId="51" fillId="0" borderId="33" xfId="0" applyFont="1" applyFill="1" applyBorder="1" applyAlignment="1">
      <alignment horizontal="center"/>
    </xf>
    <xf numFmtId="0" fontId="51" fillId="0" borderId="33" xfId="0" applyFont="1" applyFill="1" applyBorder="1" applyAlignment="1">
      <alignment horizontal="right"/>
    </xf>
    <xf numFmtId="0" fontId="51" fillId="0" borderId="3" xfId="0" applyFont="1" applyFill="1" applyBorder="1" applyAlignment="1">
      <alignment horizontal="center"/>
    </xf>
    <xf numFmtId="0" fontId="51" fillId="0" borderId="3" xfId="0" applyFont="1" applyFill="1" applyBorder="1" applyAlignment="1"/>
    <xf numFmtId="0" fontId="51" fillId="0" borderId="24" xfId="0" applyFont="1" applyFill="1" applyBorder="1" applyAlignment="1">
      <alignment horizontal="center"/>
    </xf>
    <xf numFmtId="40" fontId="49" fillId="0" borderId="17" xfId="61" applyFont="1" applyFill="1" applyBorder="1" applyAlignment="1">
      <alignment horizontal="center"/>
    </xf>
    <xf numFmtId="0" fontId="51" fillId="0" borderId="17" xfId="0" applyFont="1" applyFill="1" applyBorder="1" applyAlignment="1">
      <alignment horizontal="right"/>
    </xf>
    <xf numFmtId="3" fontId="49" fillId="0" borderId="32" xfId="0" applyNumberFormat="1" applyFont="1" applyFill="1" applyBorder="1" applyAlignment="1">
      <alignment horizontal="center" vertical="center"/>
    </xf>
    <xf numFmtId="0" fontId="51" fillId="0" borderId="34" xfId="0" applyFont="1" applyFill="1" applyBorder="1" applyAlignment="1"/>
    <xf numFmtId="0" fontId="51" fillId="0" borderId="8" xfId="0" applyFont="1" applyFill="1" applyBorder="1" applyAlignment="1">
      <alignment horizontal="right"/>
    </xf>
    <xf numFmtId="38" fontId="52" fillId="7" borderId="32" xfId="61" applyNumberFormat="1" applyFont="1" applyFill="1" applyBorder="1" applyAlignment="1" applyProtection="1">
      <alignment horizontal="center"/>
    </xf>
    <xf numFmtId="164" fontId="51" fillId="0" borderId="32" xfId="62" applyNumberFormat="1" applyFont="1" applyBorder="1" applyAlignment="1">
      <alignment horizontal="center" vertical="center"/>
    </xf>
    <xf numFmtId="164" fontId="53" fillId="0" borderId="32" xfId="62" applyNumberFormat="1" applyFont="1" applyBorder="1" applyAlignment="1">
      <alignment horizontal="center" vertical="center"/>
    </xf>
    <xf numFmtId="168" fontId="51" fillId="0" borderId="32" xfId="62" applyNumberFormat="1" applyFont="1" applyBorder="1" applyAlignment="1">
      <alignment horizontal="center" vertical="center"/>
    </xf>
    <xf numFmtId="38" fontId="54" fillId="7" borderId="39" xfId="61" applyNumberFormat="1" applyFont="1" applyFill="1" applyBorder="1" applyAlignment="1" applyProtection="1">
      <alignment horizontal="left"/>
    </xf>
    <xf numFmtId="38" fontId="52" fillId="0" borderId="35" xfId="61" applyNumberFormat="1" applyFont="1" applyFill="1" applyBorder="1" applyAlignment="1" applyProtection="1">
      <alignment horizontal="center"/>
    </xf>
    <xf numFmtId="0" fontId="52" fillId="7" borderId="40" xfId="0" applyFont="1" applyFill="1" applyBorder="1" applyAlignment="1">
      <alignment horizontal="left"/>
    </xf>
    <xf numFmtId="184" fontId="51" fillId="0" borderId="32" xfId="62" applyNumberFormat="1" applyFont="1" applyBorder="1" applyAlignment="1">
      <alignment horizontal="center" vertical="center"/>
    </xf>
    <xf numFmtId="38" fontId="52" fillId="7" borderId="32" xfId="61" applyNumberFormat="1" applyFont="1" applyFill="1" applyBorder="1" applyAlignment="1" applyProtection="1">
      <alignment horizontal="left"/>
    </xf>
    <xf numFmtId="38" fontId="52" fillId="7" borderId="32" xfId="61" applyNumberFormat="1" applyFont="1" applyFill="1" applyBorder="1" applyProtection="1"/>
    <xf numFmtId="3" fontId="51" fillId="0" borderId="32" xfId="0" applyNumberFormat="1" applyFont="1" applyFill="1" applyBorder="1" applyAlignment="1">
      <alignment vertical="center"/>
    </xf>
    <xf numFmtId="38" fontId="52" fillId="0" borderId="32" xfId="61" applyNumberFormat="1" applyFont="1" applyFill="1" applyBorder="1" applyAlignment="1" applyProtection="1">
      <alignment horizontal="center"/>
    </xf>
    <xf numFmtId="3" fontId="52" fillId="7" borderId="39" xfId="0" applyNumberFormat="1" applyFont="1" applyFill="1" applyBorder="1" applyAlignment="1"/>
    <xf numFmtId="3" fontId="52" fillId="7" borderId="22" xfId="0" applyNumberFormat="1" applyFont="1" applyFill="1" applyBorder="1" applyAlignment="1">
      <alignment horizontal="right"/>
    </xf>
    <xf numFmtId="43" fontId="51" fillId="7" borderId="32" xfId="0" applyNumberFormat="1" applyFont="1" applyFill="1" applyBorder="1" applyAlignment="1" applyProtection="1">
      <alignment horizontal="right"/>
    </xf>
    <xf numFmtId="43" fontId="51" fillId="7" borderId="39" xfId="0" applyNumberFormat="1" applyFont="1" applyFill="1" applyBorder="1" applyAlignment="1">
      <alignment horizontal="right"/>
    </xf>
    <xf numFmtId="43" fontId="51" fillId="7" borderId="32" xfId="0" applyNumberFormat="1" applyFont="1" applyFill="1" applyBorder="1" applyProtection="1"/>
    <xf numFmtId="3" fontId="51" fillId="0" borderId="32" xfId="0" applyNumberFormat="1" applyFont="1" applyFill="1" applyBorder="1" applyAlignment="1">
      <alignment horizontal="right" vertical="center"/>
    </xf>
    <xf numFmtId="40" fontId="51" fillId="0" borderId="32" xfId="61" applyFont="1" applyFill="1" applyBorder="1" applyAlignment="1">
      <alignment vertical="center"/>
    </xf>
    <xf numFmtId="3" fontId="50" fillId="0" borderId="37" xfId="0" applyNumberFormat="1" applyFont="1" applyFill="1" applyBorder="1" applyAlignment="1">
      <alignment horizontal="left" vertical="center"/>
    </xf>
    <xf numFmtId="168" fontId="49" fillId="0" borderId="0" xfId="0" applyNumberFormat="1" applyFont="1" applyFill="1"/>
    <xf numFmtId="3" fontId="51" fillId="0" borderId="0" xfId="0" applyNumberFormat="1" applyFont="1" applyFill="1" applyAlignment="1">
      <alignment horizontal="right"/>
    </xf>
    <xf numFmtId="3" fontId="51" fillId="0" borderId="0" xfId="0" applyNumberFormat="1" applyFont="1" applyFill="1"/>
    <xf numFmtId="40" fontId="51" fillId="0" borderId="32" xfId="61" applyFont="1" applyFill="1" applyBorder="1" applyAlignment="1">
      <alignment horizontal="center" vertical="center"/>
    </xf>
    <xf numFmtId="38" fontId="52" fillId="0" borderId="22" xfId="61" applyNumberFormat="1" applyFont="1" applyFill="1" applyBorder="1" applyProtection="1"/>
    <xf numFmtId="164" fontId="49" fillId="0" borderId="32" xfId="62" applyNumberFormat="1" applyFont="1" applyBorder="1" applyAlignment="1">
      <alignment horizontal="center" vertical="center"/>
    </xf>
    <xf numFmtId="3" fontId="49" fillId="0" borderId="22" xfId="0" applyNumberFormat="1" applyFont="1" applyFill="1" applyBorder="1" applyAlignment="1">
      <alignment horizontal="center" vertical="center"/>
    </xf>
    <xf numFmtId="3" fontId="50" fillId="0" borderId="41" xfId="0" applyNumberFormat="1" applyFont="1" applyFill="1" applyBorder="1" applyAlignment="1">
      <alignment horizontal="left" vertical="center"/>
    </xf>
    <xf numFmtId="0" fontId="51" fillId="0" borderId="39" xfId="0" applyFont="1" applyFill="1" applyBorder="1" applyAlignment="1" applyProtection="1">
      <alignment horizontal="centerContinuous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vertical="center"/>
    </xf>
    <xf numFmtId="3" fontId="51" fillId="0" borderId="22" xfId="0" applyNumberFormat="1" applyFont="1" applyFill="1" applyBorder="1" applyAlignment="1">
      <alignment horizontal="right" vertical="center"/>
    </xf>
    <xf numFmtId="40" fontId="51" fillId="0" borderId="22" xfId="61" applyFont="1" applyFill="1" applyBorder="1" applyAlignment="1">
      <alignment vertical="center"/>
    </xf>
    <xf numFmtId="3" fontId="51" fillId="0" borderId="41" xfId="0" applyNumberFormat="1" applyFont="1" applyFill="1" applyBorder="1" applyAlignment="1">
      <alignment horizontal="right" vertical="center"/>
    </xf>
    <xf numFmtId="38" fontId="52" fillId="0" borderId="22" xfId="61" applyNumberFormat="1" applyFont="1" applyFill="1" applyBorder="1" applyAlignment="1" applyProtection="1">
      <alignment horizontal="center"/>
    </xf>
    <xf numFmtId="40" fontId="52" fillId="0" borderId="22" xfId="61" applyNumberFormat="1" applyFont="1" applyFill="1" applyBorder="1" applyProtection="1"/>
    <xf numFmtId="38" fontId="52" fillId="7" borderId="22" xfId="61" applyNumberFormat="1" applyFont="1" applyFill="1" applyBorder="1" applyAlignment="1" applyProtection="1">
      <alignment horizontal="center"/>
    </xf>
    <xf numFmtId="0" fontId="51" fillId="0" borderId="0" xfId="0" applyFont="1" applyFill="1" applyBorder="1"/>
    <xf numFmtId="0" fontId="51" fillId="0" borderId="0" xfId="0" applyFont="1" applyFill="1" applyAlignment="1">
      <alignment horizontal="right"/>
    </xf>
    <xf numFmtId="40" fontId="51" fillId="0" borderId="0" xfId="61" applyFont="1" applyFill="1" applyAlignment="1">
      <alignment horizontal="right"/>
    </xf>
    <xf numFmtId="0" fontId="49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 applyProtection="1">
      <alignment horizontal="center" vertical="center"/>
      <protection locked="0"/>
    </xf>
    <xf numFmtId="0" fontId="51" fillId="0" borderId="0" xfId="0" applyFont="1" applyBorder="1" applyAlignment="1">
      <alignment horizontal="center" vertical="center"/>
    </xf>
    <xf numFmtId="168" fontId="51" fillId="0" borderId="0" xfId="61" applyNumberFormat="1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164" fontId="51" fillId="0" borderId="0" xfId="61" applyNumberFormat="1" applyFont="1" applyFill="1" applyBorder="1" applyAlignment="1">
      <alignment vertical="center"/>
    </xf>
    <xf numFmtId="164" fontId="51" fillId="0" borderId="0" xfId="0" applyNumberFormat="1" applyFont="1" applyFill="1" applyBorder="1" applyAlignment="1">
      <alignment vertical="center"/>
    </xf>
    <xf numFmtId="0" fontId="51" fillId="0" borderId="0" xfId="0" applyFont="1" applyFill="1" applyBorder="1" applyAlignment="1">
      <alignment horizontal="left" vertical="center"/>
    </xf>
    <xf numFmtId="2" fontId="51" fillId="0" borderId="0" xfId="0" applyNumberFormat="1" applyFont="1" applyFill="1" applyBorder="1" applyAlignment="1" applyProtection="1">
      <alignment horizontal="center" vertical="center"/>
      <protection locked="0"/>
    </xf>
    <xf numFmtId="164" fontId="51" fillId="0" borderId="0" xfId="61" applyNumberFormat="1" applyFont="1" applyBorder="1" applyAlignment="1">
      <alignment vertical="center"/>
    </xf>
    <xf numFmtId="164" fontId="51" fillId="0" borderId="0" xfId="0" applyNumberFormat="1" applyFont="1" applyBorder="1" applyAlignment="1">
      <alignment vertical="center"/>
    </xf>
    <xf numFmtId="0" fontId="49" fillId="0" borderId="36" xfId="0" applyFont="1" applyFill="1" applyBorder="1" applyAlignment="1" applyProtection="1">
      <alignment horizontal="center"/>
    </xf>
    <xf numFmtId="38" fontId="51" fillId="0" borderId="0" xfId="61" applyNumberFormat="1" applyFont="1" applyFill="1" applyBorder="1"/>
    <xf numFmtId="3" fontId="52" fillId="7" borderId="38" xfId="0" applyNumberFormat="1" applyFont="1" applyFill="1" applyBorder="1" applyAlignment="1"/>
    <xf numFmtId="3" fontId="52" fillId="7" borderId="32" xfId="0" applyNumberFormat="1" applyFont="1" applyFill="1" applyBorder="1" applyAlignment="1">
      <alignment horizontal="right"/>
    </xf>
    <xf numFmtId="0" fontId="49" fillId="0" borderId="28" xfId="0" applyFont="1" applyFill="1" applyBorder="1" applyAlignment="1">
      <alignment horizontal="center" vertical="center"/>
    </xf>
    <xf numFmtId="40" fontId="49" fillId="0" borderId="21" xfId="61" applyFont="1" applyFill="1" applyBorder="1" applyAlignment="1">
      <alignment horizontal="center"/>
    </xf>
    <xf numFmtId="0" fontId="49" fillId="0" borderId="29" xfId="0" applyFont="1" applyFill="1" applyBorder="1" applyAlignment="1">
      <alignment horizontal="right"/>
    </xf>
    <xf numFmtId="0" fontId="49" fillId="0" borderId="7" xfId="0" applyFont="1" applyFill="1" applyBorder="1" applyAlignment="1">
      <alignment horizontal="center"/>
    </xf>
    <xf numFmtId="0" fontId="51" fillId="0" borderId="40" xfId="0" applyFont="1" applyFill="1" applyBorder="1" applyAlignment="1">
      <alignment horizontal="left" vertical="center"/>
    </xf>
    <xf numFmtId="168" fontId="51" fillId="0" borderId="32" xfId="61" applyNumberFormat="1" applyFont="1" applyFill="1" applyBorder="1"/>
    <xf numFmtId="3" fontId="51" fillId="0" borderId="34" xfId="0" applyNumberFormat="1" applyFont="1" applyFill="1" applyBorder="1" applyAlignment="1">
      <alignment vertical="center"/>
    </xf>
    <xf numFmtId="0" fontId="51" fillId="0" borderId="23" xfId="0" applyFont="1" applyFill="1" applyBorder="1" applyAlignment="1">
      <alignment horizontal="left" vertical="center"/>
    </xf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38" fontId="52" fillId="7" borderId="40" xfId="61" applyNumberFormat="1" applyFont="1" applyFill="1" applyBorder="1" applyAlignment="1" applyProtection="1">
      <alignment horizontal="center"/>
    </xf>
    <xf numFmtId="0" fontId="49" fillId="0" borderId="8" xfId="0" applyFont="1" applyFill="1" applyBorder="1" applyAlignment="1">
      <alignment horizontal="right"/>
    </xf>
    <xf numFmtId="0" fontId="51" fillId="0" borderId="22" xfId="0" applyFont="1" applyFill="1" applyBorder="1" applyAlignment="1"/>
    <xf numFmtId="0" fontId="49" fillId="0" borderId="42" xfId="0" applyFont="1" applyFill="1" applyBorder="1" applyAlignment="1"/>
    <xf numFmtId="0" fontId="55" fillId="0" borderId="26" xfId="0" applyFont="1" applyFill="1" applyBorder="1" applyAlignment="1">
      <alignment horizontal="centerContinuous"/>
    </xf>
    <xf numFmtId="0" fontId="49" fillId="0" borderId="26" xfId="0" applyFont="1" applyFill="1" applyBorder="1" applyAlignment="1">
      <alignment horizontal="left"/>
    </xf>
    <xf numFmtId="0" fontId="55" fillId="0" borderId="3" xfId="0" applyFont="1" applyFill="1" applyBorder="1" applyAlignment="1">
      <alignment horizontal="center" vertical="center"/>
    </xf>
    <xf numFmtId="0" fontId="55" fillId="0" borderId="24" xfId="0" applyFont="1" applyFill="1" applyBorder="1" applyAlignment="1" applyProtection="1">
      <alignment horizontal="center" vertical="center"/>
      <protection locked="0"/>
    </xf>
    <xf numFmtId="0" fontId="55" fillId="0" borderId="3" xfId="0" applyFont="1" applyFill="1" applyBorder="1" applyAlignment="1" applyProtection="1">
      <alignment horizontal="center" vertical="center"/>
      <protection locked="0"/>
    </xf>
    <xf numFmtId="0" fontId="52" fillId="0" borderId="22" xfId="0" applyFont="1" applyFill="1" applyBorder="1" applyAlignment="1">
      <alignment horizontal="center" vertical="center"/>
    </xf>
    <xf numFmtId="3" fontId="52" fillId="0" borderId="22" xfId="0" applyNumberFormat="1" applyFont="1" applyFill="1" applyBorder="1" applyAlignment="1">
      <alignment horizontal="right"/>
    </xf>
    <xf numFmtId="172" fontId="52" fillId="0" borderId="22" xfId="61" applyNumberFormat="1" applyFont="1" applyFill="1" applyBorder="1" applyAlignment="1">
      <alignment horizontal="right"/>
    </xf>
    <xf numFmtId="3" fontId="52" fillId="0" borderId="22" xfId="0" applyNumberFormat="1" applyFont="1" applyFill="1" applyBorder="1" applyAlignment="1">
      <alignment horizontal="center"/>
    </xf>
    <xf numFmtId="0" fontId="52" fillId="0" borderId="22" xfId="0" applyFont="1" applyFill="1" applyBorder="1" applyAlignment="1">
      <alignment horizontal="center"/>
    </xf>
    <xf numFmtId="4" fontId="52" fillId="0" borderId="22" xfId="0" applyNumberFormat="1" applyFont="1" applyFill="1" applyBorder="1" applyAlignment="1">
      <alignment horizontal="center"/>
    </xf>
    <xf numFmtId="171" fontId="52" fillId="0" borderId="22" xfId="0" applyNumberFormat="1" applyFont="1" applyFill="1" applyBorder="1" applyAlignment="1">
      <alignment horizontal="right"/>
    </xf>
    <xf numFmtId="0" fontId="52" fillId="0" borderId="23" xfId="0" applyFont="1" applyFill="1" applyBorder="1" applyAlignment="1">
      <alignment horizontal="right"/>
    </xf>
    <xf numFmtId="0" fontId="52" fillId="0" borderId="23" xfId="0" applyFont="1" applyFill="1" applyBorder="1" applyAlignment="1"/>
    <xf numFmtId="0" fontId="52" fillId="0" borderId="23" xfId="70" applyFont="1" applyFill="1" applyBorder="1" applyAlignment="1">
      <alignment horizontal="left"/>
    </xf>
    <xf numFmtId="0" fontId="52" fillId="0" borderId="23" xfId="70" applyFont="1" applyFill="1" applyBorder="1" applyAlignment="1"/>
    <xf numFmtId="0" fontId="52" fillId="0" borderId="25" xfId="0" applyFont="1" applyFill="1" applyBorder="1" applyAlignment="1">
      <alignment horizontal="center"/>
    </xf>
    <xf numFmtId="0" fontId="52" fillId="0" borderId="26" xfId="0" applyFont="1" applyFill="1" applyBorder="1" applyAlignment="1"/>
    <xf numFmtId="0" fontId="52" fillId="0" borderId="26" xfId="70" applyFont="1" applyFill="1" applyBorder="1" applyAlignment="1"/>
    <xf numFmtId="3" fontId="52" fillId="0" borderId="25" xfId="0" applyNumberFormat="1" applyFont="1" applyFill="1" applyBorder="1" applyAlignment="1">
      <alignment horizontal="right"/>
    </xf>
    <xf numFmtId="4" fontId="52" fillId="0" borderId="25" xfId="0" applyNumberFormat="1" applyFont="1" applyFill="1" applyBorder="1" applyAlignment="1">
      <alignment horizontal="center"/>
    </xf>
    <xf numFmtId="0" fontId="52" fillId="0" borderId="27" xfId="0" applyFont="1" applyFill="1" applyBorder="1" applyAlignment="1">
      <alignment horizontal="center"/>
    </xf>
    <xf numFmtId="0" fontId="52" fillId="0" borderId="27" xfId="0" applyFont="1" applyFill="1" applyBorder="1" applyAlignment="1"/>
    <xf numFmtId="0" fontId="52" fillId="0" borderId="27" xfId="70" applyFont="1" applyFill="1" applyBorder="1" applyAlignment="1"/>
    <xf numFmtId="3" fontId="52" fillId="0" borderId="27" xfId="0" applyNumberFormat="1" applyFont="1" applyFill="1" applyBorder="1" applyAlignment="1">
      <alignment horizontal="right"/>
    </xf>
    <xf numFmtId="3" fontId="58" fillId="0" borderId="28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55" fillId="0" borderId="24" xfId="0" applyFont="1" applyFill="1" applyBorder="1" applyAlignment="1">
      <alignment horizontal="center" vertical="center"/>
    </xf>
    <xf numFmtId="0" fontId="47" fillId="0" borderId="0" xfId="0" applyFont="1" applyBorder="1"/>
    <xf numFmtId="0" fontId="55" fillId="0" borderId="26" xfId="0" applyFont="1" applyFill="1" applyBorder="1" applyAlignment="1">
      <alignment horizontal="left"/>
    </xf>
    <xf numFmtId="0" fontId="51" fillId="0" borderId="0" xfId="44" applyFont="1" applyAlignment="1">
      <alignment vertical="center"/>
    </xf>
    <xf numFmtId="0" fontId="51" fillId="0" borderId="3" xfId="44" applyFont="1" applyBorder="1" applyAlignment="1">
      <alignment vertical="center"/>
    </xf>
    <xf numFmtId="0" fontId="51" fillId="0" borderId="17" xfId="44" applyFont="1" applyBorder="1" applyAlignment="1">
      <alignment vertical="center"/>
    </xf>
    <xf numFmtId="0" fontId="51" fillId="0" borderId="3" xfId="44" applyFont="1" applyBorder="1" applyAlignment="1">
      <alignment horizontal="center" vertical="center"/>
    </xf>
    <xf numFmtId="40" fontId="51" fillId="0" borderId="3" xfId="61" applyFont="1" applyBorder="1" applyAlignment="1">
      <alignment horizontal="center" vertical="center"/>
    </xf>
    <xf numFmtId="0" fontId="51" fillId="0" borderId="19" xfId="44" applyFont="1" applyBorder="1" applyAlignment="1">
      <alignment vertical="center"/>
    </xf>
    <xf numFmtId="0" fontId="51" fillId="0" borderId="20" xfId="44" applyFont="1" applyBorder="1" applyAlignment="1">
      <alignment vertical="center"/>
    </xf>
    <xf numFmtId="0" fontId="51" fillId="0" borderId="21" xfId="44" applyFont="1" applyBorder="1" applyAlignment="1">
      <alignment vertical="center"/>
    </xf>
    <xf numFmtId="0" fontId="51" fillId="0" borderId="24" xfId="44" applyFont="1" applyBorder="1" applyAlignment="1">
      <alignment vertical="center"/>
    </xf>
    <xf numFmtId="10" fontId="51" fillId="0" borderId="17" xfId="44" applyNumberFormat="1" applyFont="1" applyBorder="1" applyAlignment="1">
      <alignment horizontal="center" vertical="center"/>
    </xf>
    <xf numFmtId="10" fontId="51" fillId="0" borderId="17" xfId="44" applyNumberFormat="1" applyFont="1" applyBorder="1" applyAlignment="1">
      <alignment vertical="center"/>
    </xf>
    <xf numFmtId="10" fontId="51" fillId="0" borderId="21" xfId="44" applyNumberFormat="1" applyFont="1" applyBorder="1" applyAlignment="1">
      <alignment vertical="center"/>
    </xf>
    <xf numFmtId="0" fontId="51" fillId="0" borderId="2" xfId="44" applyFont="1" applyBorder="1" applyAlignment="1">
      <alignment vertical="center"/>
    </xf>
    <xf numFmtId="38" fontId="51" fillId="0" borderId="2" xfId="61" applyNumberFormat="1" applyFont="1" applyBorder="1" applyAlignment="1">
      <alignment horizontal="center" vertical="center"/>
    </xf>
    <xf numFmtId="38" fontId="51" fillId="0" borderId="20" xfId="61" applyNumberFormat="1" applyFont="1" applyBorder="1" applyAlignment="1">
      <alignment horizontal="center" vertical="center"/>
    </xf>
    <xf numFmtId="0" fontId="57" fillId="0" borderId="0" xfId="44" applyFont="1" applyAlignment="1">
      <alignment vertical="center"/>
    </xf>
    <xf numFmtId="0" fontId="51" fillId="0" borderId="0" xfId="44" applyFont="1" applyAlignment="1">
      <alignment horizontal="centerContinuous" vertical="center"/>
    </xf>
    <xf numFmtId="0" fontId="51" fillId="0" borderId="7" xfId="43" quotePrefix="1" applyFont="1" applyFill="1" applyBorder="1" applyAlignment="1">
      <alignment horizontal="left"/>
    </xf>
    <xf numFmtId="0" fontId="51" fillId="0" borderId="0" xfId="44" quotePrefix="1" applyFont="1" applyFill="1" applyAlignment="1">
      <alignment horizontal="left" vertical="center"/>
    </xf>
    <xf numFmtId="0" fontId="51" fillId="0" borderId="0" xfId="44" applyFont="1" applyFill="1" applyAlignment="1">
      <alignment vertical="center"/>
    </xf>
    <xf numFmtId="0" fontId="51" fillId="0" borderId="0" xfId="44" applyFont="1" applyFill="1" applyAlignment="1">
      <alignment horizontal="left" vertical="center"/>
    </xf>
    <xf numFmtId="0" fontId="51" fillId="0" borderId="0" xfId="44" applyFont="1" applyFill="1" applyAlignment="1">
      <alignment horizontal="center" vertical="center"/>
    </xf>
    <xf numFmtId="0" fontId="51" fillId="0" borderId="27" xfId="0" applyFont="1" applyFill="1" applyBorder="1" applyAlignment="1">
      <alignment horizontal="left"/>
    </xf>
    <xf numFmtId="0" fontId="51" fillId="0" borderId="0" xfId="44" quotePrefix="1" applyFont="1" applyFill="1" applyBorder="1" applyAlignment="1">
      <alignment horizontal="left" vertical="center"/>
    </xf>
    <xf numFmtId="38" fontId="51" fillId="0" borderId="8" xfId="24" applyNumberFormat="1" applyFont="1" applyFill="1" applyBorder="1" applyAlignment="1">
      <alignment horizontal="center" vertical="center"/>
    </xf>
    <xf numFmtId="0" fontId="51" fillId="0" borderId="19" xfId="43" applyFont="1" applyFill="1" applyBorder="1" applyAlignment="1">
      <alignment horizontal="left"/>
    </xf>
    <xf numFmtId="0" fontId="51" fillId="0" borderId="20" xfId="0" applyFont="1" applyFill="1" applyBorder="1" applyAlignment="1">
      <alignment horizontal="left"/>
    </xf>
    <xf numFmtId="9" fontId="49" fillId="0" borderId="20" xfId="44" applyNumberFormat="1" applyFont="1" applyFill="1" applyBorder="1" applyAlignment="1">
      <alignment horizontal="center" vertical="center"/>
    </xf>
    <xf numFmtId="9" fontId="49" fillId="0" borderId="20" xfId="44" applyNumberFormat="1" applyFont="1" applyFill="1" applyBorder="1" applyAlignment="1">
      <alignment horizontal="left" vertical="center"/>
    </xf>
    <xf numFmtId="0" fontId="51" fillId="0" borderId="20" xfId="44" quotePrefix="1" applyFont="1" applyFill="1" applyBorder="1" applyAlignment="1">
      <alignment horizontal="left" vertical="center"/>
    </xf>
    <xf numFmtId="38" fontId="51" fillId="0" borderId="21" xfId="24" applyNumberFormat="1" applyFont="1" applyFill="1" applyBorder="1" applyAlignment="1">
      <alignment horizontal="center" vertical="center"/>
    </xf>
    <xf numFmtId="0" fontId="57" fillId="0" borderId="0" xfId="0" applyFont="1"/>
    <xf numFmtId="0" fontId="51" fillId="0" borderId="19" xfId="44" applyFont="1" applyFill="1" applyBorder="1" applyAlignment="1">
      <alignment horizontal="left" vertical="center"/>
    </xf>
    <xf numFmtId="38" fontId="51" fillId="0" borderId="0" xfId="24" applyNumberFormat="1" applyFont="1" applyFill="1" applyBorder="1" applyAlignment="1">
      <alignment horizontal="left" vertical="center"/>
    </xf>
    <xf numFmtId="0" fontId="51" fillId="0" borderId="0" xfId="44" applyFont="1" applyFill="1" applyBorder="1" applyAlignment="1">
      <alignment vertical="center"/>
    </xf>
    <xf numFmtId="0" fontId="57" fillId="0" borderId="20" xfId="44" applyFont="1" applyFill="1" applyBorder="1" applyAlignment="1">
      <alignment vertical="center"/>
    </xf>
    <xf numFmtId="0" fontId="51" fillId="0" borderId="20" xfId="44" applyFont="1" applyFill="1" applyBorder="1" applyAlignment="1">
      <alignment vertical="center"/>
    </xf>
    <xf numFmtId="0" fontId="57" fillId="0" borderId="0" xfId="44" quotePrefix="1" applyFont="1" applyFill="1" applyBorder="1" applyAlignment="1">
      <alignment horizontal="left" vertical="center"/>
    </xf>
    <xf numFmtId="0" fontId="51" fillId="0" borderId="0" xfId="67" applyFont="1"/>
    <xf numFmtId="0" fontId="51" fillId="0" borderId="21" xfId="0" applyFont="1" applyFill="1" applyBorder="1" applyAlignment="1">
      <alignment horizontal="center" vertical="center"/>
    </xf>
    <xf numFmtId="0" fontId="51" fillId="0" borderId="7" xfId="67" quotePrefix="1" applyFont="1" applyBorder="1" applyAlignment="1">
      <alignment horizontal="center"/>
    </xf>
    <xf numFmtId="0" fontId="51" fillId="0" borderId="43" xfId="0" applyFont="1" applyBorder="1" applyAlignment="1">
      <alignment vertical="center"/>
    </xf>
    <xf numFmtId="0" fontId="51" fillId="0" borderId="42" xfId="0" applyFont="1" applyBorder="1" applyAlignment="1"/>
    <xf numFmtId="0" fontId="51" fillId="0" borderId="44" xfId="0" applyFont="1" applyBorder="1" applyAlignment="1"/>
    <xf numFmtId="38" fontId="51" fillId="0" borderId="29" xfId="61" applyNumberFormat="1" applyFont="1" applyBorder="1" applyAlignment="1">
      <alignment horizontal="center"/>
    </xf>
    <xf numFmtId="3" fontId="51" fillId="0" borderId="44" xfId="0" applyNumberFormat="1" applyFont="1" applyBorder="1" applyAlignment="1">
      <alignment horizontal="right"/>
    </xf>
    <xf numFmtId="0" fontId="51" fillId="0" borderId="45" xfId="67" quotePrefix="1" applyFont="1" applyBorder="1" applyAlignment="1">
      <alignment horizontal="center"/>
    </xf>
    <xf numFmtId="0" fontId="51" fillId="0" borderId="45" xfId="67" applyFont="1" applyBorder="1" applyAlignment="1"/>
    <xf numFmtId="0" fontId="51" fillId="0" borderId="26" xfId="67" quotePrefix="1" applyFont="1" applyBorder="1" applyAlignment="1">
      <alignment horizontal="left"/>
    </xf>
    <xf numFmtId="169" fontId="49" fillId="0" borderId="46" xfId="67" applyNumberFormat="1" applyFont="1" applyFill="1" applyBorder="1" applyAlignment="1">
      <alignment horizontal="center"/>
    </xf>
    <xf numFmtId="3" fontId="49" fillId="0" borderId="3" xfId="0" applyNumberFormat="1" applyFont="1" applyFill="1" applyBorder="1" applyAlignment="1">
      <alignment horizontal="center"/>
    </xf>
    <xf numFmtId="3" fontId="49" fillId="0" borderId="3" xfId="0" applyNumberFormat="1" applyFont="1" applyFill="1" applyBorder="1" applyAlignment="1">
      <alignment horizontal="right"/>
    </xf>
    <xf numFmtId="0" fontId="51" fillId="0" borderId="29" xfId="67" quotePrefix="1" applyFont="1" applyBorder="1" applyAlignment="1">
      <alignment horizontal="center"/>
    </xf>
    <xf numFmtId="0" fontId="51" fillId="0" borderId="23" xfId="0" applyFont="1" applyBorder="1" applyAlignment="1">
      <alignment vertical="center"/>
    </xf>
    <xf numFmtId="0" fontId="51" fillId="0" borderId="23" xfId="67" quotePrefix="1" applyFont="1" applyBorder="1" applyAlignment="1">
      <alignment horizontal="left"/>
    </xf>
    <xf numFmtId="0" fontId="51" fillId="0" borderId="39" xfId="67" applyFont="1" applyBorder="1"/>
    <xf numFmtId="0" fontId="51" fillId="0" borderId="45" xfId="67" quotePrefix="1" applyFont="1" applyBorder="1" applyAlignment="1">
      <alignment horizontal="left"/>
    </xf>
    <xf numFmtId="9" fontId="51" fillId="0" borderId="46" xfId="67" applyNumberFormat="1" applyFont="1" applyBorder="1" applyAlignment="1">
      <alignment horizontal="center"/>
    </xf>
    <xf numFmtId="38" fontId="51" fillId="0" borderId="29" xfId="61" applyNumberFormat="1" applyFont="1" applyBorder="1" applyAlignment="1">
      <alignment horizontal="left"/>
    </xf>
    <xf numFmtId="38" fontId="49" fillId="0" borderId="44" xfId="61" applyNumberFormat="1" applyFont="1" applyBorder="1" applyAlignment="1">
      <alignment horizontal="right"/>
    </xf>
    <xf numFmtId="3" fontId="49" fillId="0" borderId="35" xfId="0" applyNumberFormat="1" applyFont="1" applyFill="1" applyBorder="1" applyAlignment="1">
      <alignment horizontal="left"/>
    </xf>
    <xf numFmtId="3" fontId="49" fillId="0" borderId="40" xfId="0" applyNumberFormat="1" applyFont="1" applyFill="1" applyBorder="1" applyAlignment="1">
      <alignment horizontal="left"/>
    </xf>
    <xf numFmtId="3" fontId="49" fillId="0" borderId="38" xfId="0" applyNumberFormat="1" applyFont="1" applyFill="1" applyBorder="1" applyAlignment="1">
      <alignment horizontal="left"/>
    </xf>
    <xf numFmtId="0" fontId="51" fillId="0" borderId="25" xfId="67" quotePrefix="1" applyFont="1" applyBorder="1" applyAlignment="1">
      <alignment horizontal="left"/>
    </xf>
    <xf numFmtId="43" fontId="51" fillId="0" borderId="20" xfId="63" applyFont="1" applyBorder="1"/>
    <xf numFmtId="38" fontId="49" fillId="0" borderId="15" xfId="61" applyNumberFormat="1" applyFont="1" applyBorder="1" applyAlignment="1">
      <alignment horizontal="left"/>
    </xf>
    <xf numFmtId="38" fontId="49" fillId="0" borderId="21" xfId="61" applyNumberFormat="1" applyFont="1" applyBorder="1" applyAlignment="1">
      <alignment horizontal="left"/>
    </xf>
    <xf numFmtId="3" fontId="59" fillId="0" borderId="35" xfId="0" applyNumberFormat="1" applyFont="1" applyFill="1" applyBorder="1" applyAlignment="1">
      <alignment horizontal="left"/>
    </xf>
    <xf numFmtId="3" fontId="59" fillId="0" borderId="40" xfId="0" applyNumberFormat="1" applyFont="1" applyFill="1" applyBorder="1" applyAlignment="1">
      <alignment horizontal="left"/>
    </xf>
    <xf numFmtId="3" fontId="59" fillId="0" borderId="38" xfId="0" applyNumberFormat="1" applyFont="1" applyFill="1" applyBorder="1" applyAlignment="1">
      <alignment horizontal="left"/>
    </xf>
    <xf numFmtId="0" fontId="51" fillId="0" borderId="24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166" fontId="51" fillId="0" borderId="2" xfId="0" applyNumberFormat="1" applyFont="1" applyFill="1" applyBorder="1" applyAlignment="1"/>
    <xf numFmtId="38" fontId="49" fillId="0" borderId="11" xfId="61" applyNumberFormat="1" applyFont="1" applyFill="1" applyBorder="1" applyAlignment="1"/>
    <xf numFmtId="38" fontId="49" fillId="0" borderId="28" xfId="61" applyNumberFormat="1" applyFont="1" applyFill="1" applyBorder="1" applyAlignment="1"/>
    <xf numFmtId="2" fontId="60" fillId="8" borderId="19" xfId="0" quotePrefix="1" applyNumberFormat="1" applyFont="1" applyFill="1" applyBorder="1" applyAlignment="1"/>
    <xf numFmtId="0" fontId="60" fillId="0" borderId="2" xfId="0" quotePrefix="1" applyFont="1" applyBorder="1" applyAlignment="1">
      <alignment horizontal="left"/>
    </xf>
    <xf numFmtId="2" fontId="60" fillId="8" borderId="20" xfId="0" applyNumberFormat="1" applyFont="1" applyFill="1" applyBorder="1" applyAlignment="1"/>
    <xf numFmtId="38" fontId="49" fillId="0" borderId="3" xfId="61" applyNumberFormat="1" applyFont="1" applyFill="1" applyBorder="1" applyAlignment="1"/>
    <xf numFmtId="38" fontId="49" fillId="0" borderId="30" xfId="61" applyNumberFormat="1" applyFont="1" applyFill="1" applyBorder="1" applyAlignment="1"/>
    <xf numFmtId="0" fontId="49" fillId="0" borderId="24" xfId="43" quotePrefix="1" applyFont="1" applyBorder="1" applyAlignment="1">
      <alignment horizontal="left"/>
    </xf>
    <xf numFmtId="0" fontId="51" fillId="0" borderId="20" xfId="43" applyFont="1" applyBorder="1" applyAlignment="1">
      <alignment horizontal="left"/>
    </xf>
    <xf numFmtId="38" fontId="51" fillId="0" borderId="20" xfId="23" applyNumberFormat="1" applyFont="1" applyFill="1" applyBorder="1" applyAlignment="1">
      <alignment horizontal="center"/>
    </xf>
    <xf numFmtId="166" fontId="51" fillId="0" borderId="20" xfId="43" applyNumberFormat="1" applyFont="1" applyFill="1" applyBorder="1" applyAlignment="1"/>
    <xf numFmtId="166" fontId="51" fillId="0" borderId="24" xfId="43" applyNumberFormat="1" applyFont="1" applyFill="1" applyBorder="1" applyAlignment="1">
      <alignment horizontal="center"/>
    </xf>
    <xf numFmtId="38" fontId="51" fillId="0" borderId="16" xfId="61" applyNumberFormat="1" applyFont="1" applyFill="1" applyBorder="1" applyAlignment="1"/>
    <xf numFmtId="0" fontId="49" fillId="0" borderId="24" xfId="0" quotePrefix="1" applyFont="1" applyBorder="1" applyAlignment="1">
      <alignment horizontal="left"/>
    </xf>
    <xf numFmtId="0" fontId="57" fillId="0" borderId="0" xfId="45" applyFont="1"/>
    <xf numFmtId="0" fontId="51" fillId="0" borderId="0" xfId="68" applyFont="1" applyBorder="1" applyAlignment="1">
      <alignment horizontal="left"/>
    </xf>
    <xf numFmtId="0" fontId="51" fillId="0" borderId="0" xfId="68" applyFont="1" applyFill="1" applyBorder="1" applyAlignment="1">
      <alignment horizontal="left"/>
    </xf>
    <xf numFmtId="2" fontId="51" fillId="0" borderId="0" xfId="68" applyNumberFormat="1" applyFont="1" applyFill="1" applyBorder="1" applyAlignment="1"/>
    <xf numFmtId="0" fontId="49" fillId="0" borderId="0" xfId="68" applyFont="1" applyBorder="1" applyAlignment="1">
      <alignment horizontal="left"/>
    </xf>
    <xf numFmtId="0" fontId="57" fillId="0" borderId="0" xfId="68" applyFont="1" applyBorder="1"/>
    <xf numFmtId="0" fontId="57" fillId="0" borderId="0" xfId="43" applyFont="1"/>
    <xf numFmtId="0" fontId="51" fillId="0" borderId="0" xfId="68" applyFont="1"/>
    <xf numFmtId="0" fontId="51" fillId="0" borderId="0" xfId="45" quotePrefix="1" applyFont="1" applyFill="1" applyAlignment="1">
      <alignment horizontal="left"/>
    </xf>
    <xf numFmtId="0" fontId="51" fillId="0" borderId="0" xfId="45" applyFont="1" applyFill="1" applyAlignment="1"/>
    <xf numFmtId="0" fontId="58" fillId="0" borderId="0" xfId="67" applyFont="1" applyFill="1" applyAlignment="1">
      <alignment horizontal="left" vertical="center"/>
    </xf>
    <xf numFmtId="0" fontId="51" fillId="0" borderId="0" xfId="68" applyFont="1" applyAlignment="1">
      <alignment vertical="center"/>
    </xf>
    <xf numFmtId="0" fontId="57" fillId="0" borderId="0" xfId="68" applyFont="1" applyFill="1" applyAlignment="1"/>
    <xf numFmtId="0" fontId="51" fillId="0" borderId="0" xfId="68" quotePrefix="1" applyFont="1" applyAlignment="1">
      <alignment horizontal="left"/>
    </xf>
    <xf numFmtId="0" fontId="51" fillId="0" borderId="0" xfId="45" quotePrefix="1" applyFont="1" applyAlignment="1">
      <alignment horizontal="left"/>
    </xf>
    <xf numFmtId="0" fontId="51" fillId="0" borderId="0" xfId="68" quotePrefix="1" applyFont="1" applyFill="1" applyAlignment="1">
      <alignment horizontal="left"/>
    </xf>
    <xf numFmtId="0" fontId="57" fillId="0" borderId="0" xfId="68" applyFont="1"/>
    <xf numFmtId="0" fontId="51" fillId="0" borderId="0" xfId="68" applyFont="1" applyFill="1" applyAlignment="1">
      <alignment horizontal="left"/>
    </xf>
    <xf numFmtId="0" fontId="51" fillId="0" borderId="0" xfId="68" quotePrefix="1" applyFont="1" applyFill="1" applyBorder="1" applyAlignment="1">
      <alignment horizontal="left"/>
    </xf>
    <xf numFmtId="0" fontId="51" fillId="0" borderId="0" xfId="68" applyFont="1" applyBorder="1"/>
    <xf numFmtId="0" fontId="49" fillId="0" borderId="0" xfId="45" applyFont="1" applyFill="1" applyAlignment="1">
      <alignment horizontal="left"/>
    </xf>
    <xf numFmtId="0" fontId="57" fillId="0" borderId="0" xfId="44" applyFont="1" applyAlignment="1">
      <alignment horizontal="left" vertical="center"/>
    </xf>
    <xf numFmtId="0" fontId="51" fillId="0" borderId="0" xfId="43" applyFont="1"/>
    <xf numFmtId="0" fontId="51" fillId="0" borderId="0" xfId="43" applyFont="1" applyBorder="1" applyAlignment="1">
      <alignment vertical="center"/>
    </xf>
    <xf numFmtId="0" fontId="51" fillId="0" borderId="0" xfId="43" applyFont="1" applyFill="1" applyAlignment="1"/>
    <xf numFmtId="0" fontId="50" fillId="0" borderId="0" xfId="43" applyFont="1" applyBorder="1" applyAlignment="1">
      <alignment vertical="center"/>
    </xf>
    <xf numFmtId="40" fontId="51" fillId="0" borderId="0" xfId="23" applyFont="1"/>
    <xf numFmtId="4" fontId="55" fillId="0" borderId="30" xfId="0" applyNumberFormat="1" applyFont="1" applyFill="1" applyBorder="1" applyAlignment="1">
      <alignment horizontal="right"/>
    </xf>
    <xf numFmtId="0" fontId="51" fillId="0" borderId="32" xfId="0" applyFont="1" applyBorder="1" applyAlignment="1">
      <alignment horizontal="center" vertical="center"/>
    </xf>
    <xf numFmtId="164" fontId="51" fillId="0" borderId="32" xfId="61" applyNumberFormat="1" applyFont="1" applyBorder="1" applyAlignment="1">
      <alignment vertical="center"/>
    </xf>
    <xf numFmtId="164" fontId="51" fillId="0" borderId="32" xfId="0" applyNumberFormat="1" applyFont="1" applyBorder="1" applyAlignment="1">
      <alignment vertical="center"/>
    </xf>
    <xf numFmtId="0" fontId="51" fillId="0" borderId="22" xfId="0" applyFont="1" applyBorder="1" applyAlignment="1">
      <alignment horizontal="center" vertical="center"/>
    </xf>
    <xf numFmtId="164" fontId="51" fillId="0" borderId="22" xfId="61" applyNumberFormat="1" applyFont="1" applyBorder="1" applyAlignment="1">
      <alignment vertical="center"/>
    </xf>
    <xf numFmtId="164" fontId="51" fillId="0" borderId="22" xfId="0" applyNumberFormat="1" applyFont="1" applyBorder="1" applyAlignment="1">
      <alignment vertical="center"/>
    </xf>
    <xf numFmtId="164" fontId="51" fillId="0" borderId="32" xfId="61" applyNumberFormat="1" applyFont="1" applyFill="1" applyBorder="1" applyAlignment="1">
      <alignment vertical="center"/>
    </xf>
    <xf numFmtId="164" fontId="51" fillId="0" borderId="35" xfId="0" applyNumberFormat="1" applyFont="1" applyBorder="1" applyAlignment="1">
      <alignment vertical="center"/>
    </xf>
    <xf numFmtId="164" fontId="51" fillId="0" borderId="32" xfId="0" applyNumberFormat="1" applyFont="1" applyFill="1" applyBorder="1" applyAlignment="1">
      <alignment vertical="center"/>
    </xf>
    <xf numFmtId="168" fontId="51" fillId="0" borderId="32" xfId="61" applyNumberFormat="1" applyFont="1" applyFill="1" applyBorder="1" applyAlignment="1">
      <alignment vertical="center"/>
    </xf>
    <xf numFmtId="3" fontId="49" fillId="0" borderId="34" xfId="0" applyNumberFormat="1" applyFont="1" applyFill="1" applyBorder="1" applyAlignment="1">
      <alignment horizontal="center" vertical="center"/>
    </xf>
    <xf numFmtId="38" fontId="52" fillId="7" borderId="8" xfId="61" applyNumberFormat="1" applyFont="1" applyFill="1" applyBorder="1" applyAlignment="1" applyProtection="1">
      <alignment horizontal="left"/>
    </xf>
    <xf numFmtId="3" fontId="51" fillId="0" borderId="34" xfId="0" applyNumberFormat="1" applyFont="1" applyFill="1" applyBorder="1" applyAlignment="1">
      <alignment horizontal="right" vertical="center"/>
    </xf>
    <xf numFmtId="3" fontId="51" fillId="0" borderId="8" xfId="0" applyNumberFormat="1" applyFont="1" applyFill="1" applyBorder="1" applyAlignment="1">
      <alignment vertical="center"/>
    </xf>
    <xf numFmtId="40" fontId="51" fillId="0" borderId="22" xfId="61" applyFont="1" applyFill="1" applyBorder="1" applyAlignment="1">
      <alignment horizontal="center"/>
    </xf>
    <xf numFmtId="40" fontId="49" fillId="0" borderId="34" xfId="61" applyFont="1" applyFill="1" applyBorder="1" applyAlignment="1">
      <alignment horizontal="center"/>
    </xf>
    <xf numFmtId="40" fontId="51" fillId="0" borderId="32" xfId="61" applyFont="1" applyFill="1" applyBorder="1" applyAlignment="1">
      <alignment horizontal="center"/>
    </xf>
    <xf numFmtId="40" fontId="51" fillId="0" borderId="34" xfId="61" applyFont="1" applyFill="1" applyBorder="1" applyAlignment="1">
      <alignment horizontal="center"/>
    </xf>
    <xf numFmtId="40" fontId="51" fillId="0" borderId="3" xfId="61" applyFont="1" applyFill="1" applyBorder="1" applyAlignment="1">
      <alignment horizontal="center"/>
    </xf>
    <xf numFmtId="40" fontId="52" fillId="7" borderId="32" xfId="61" applyFont="1" applyFill="1" applyBorder="1" applyAlignment="1" applyProtection="1">
      <alignment horizontal="center"/>
    </xf>
    <xf numFmtId="40" fontId="49" fillId="0" borderId="32" xfId="61" applyFont="1" applyFill="1" applyBorder="1" applyAlignment="1">
      <alignment horizontal="center" vertical="center"/>
    </xf>
    <xf numFmtId="40" fontId="51" fillId="0" borderId="32" xfId="61" applyFont="1" applyFill="1" applyBorder="1" applyAlignment="1" applyProtection="1">
      <alignment horizontal="center" vertical="center"/>
      <protection locked="0"/>
    </xf>
    <xf numFmtId="40" fontId="51" fillId="0" borderId="34" xfId="61" applyFont="1" applyFill="1" applyBorder="1" applyAlignment="1" applyProtection="1">
      <alignment horizontal="center" vertical="center"/>
      <protection locked="0"/>
    </xf>
    <xf numFmtId="40" fontId="51" fillId="0" borderId="22" xfId="61" applyFont="1" applyFill="1" applyBorder="1" applyAlignment="1">
      <alignment horizontal="center" vertical="center"/>
    </xf>
    <xf numFmtId="40" fontId="49" fillId="0" borderId="22" xfId="61" applyFont="1" applyFill="1" applyBorder="1" applyAlignment="1">
      <alignment horizontal="center" vertical="center"/>
    </xf>
    <xf numFmtId="40" fontId="52" fillId="0" borderId="22" xfId="61" applyFont="1" applyFill="1" applyBorder="1" applyAlignment="1" applyProtection="1">
      <alignment horizontal="center"/>
    </xf>
    <xf numFmtId="40" fontId="51" fillId="0" borderId="0" xfId="61" applyFont="1" applyFill="1"/>
    <xf numFmtId="40" fontId="51" fillId="0" borderId="32" xfId="61" applyFont="1" applyBorder="1" applyAlignment="1">
      <alignment horizontal="right" vertical="center"/>
    </xf>
    <xf numFmtId="40" fontId="49" fillId="0" borderId="15" xfId="61" quotePrefix="1" applyFont="1" applyFill="1" applyBorder="1" applyAlignment="1" applyProtection="1">
      <alignment horizontal="right" vertical="center"/>
      <protection locked="0"/>
    </xf>
    <xf numFmtId="40" fontId="49" fillId="0" borderId="3" xfId="61" applyFont="1" applyFill="1" applyBorder="1" applyAlignment="1">
      <alignment horizontal="right"/>
    </xf>
    <xf numFmtId="40" fontId="49" fillId="0" borderId="29" xfId="61" applyFont="1" applyFill="1" applyBorder="1" applyAlignment="1">
      <alignment horizontal="right"/>
    </xf>
    <xf numFmtId="40" fontId="51" fillId="0" borderId="32" xfId="61" applyFont="1" applyFill="1" applyBorder="1" applyAlignment="1">
      <alignment horizontal="right"/>
    </xf>
    <xf numFmtId="40" fontId="51" fillId="0" borderId="33" xfId="61" applyFont="1" applyFill="1" applyBorder="1" applyAlignment="1">
      <alignment horizontal="right"/>
    </xf>
    <xf numFmtId="40" fontId="51" fillId="0" borderId="24" xfId="61" applyFont="1" applyFill="1" applyBorder="1" applyAlignment="1">
      <alignment horizontal="right"/>
    </xf>
    <xf numFmtId="40" fontId="51" fillId="0" borderId="7" xfId="61" applyFont="1" applyFill="1" applyBorder="1" applyAlignment="1">
      <alignment horizontal="right"/>
    </xf>
    <xf numFmtId="40" fontId="53" fillId="0" borderId="32" xfId="61" applyFont="1" applyBorder="1" applyAlignment="1">
      <alignment horizontal="right" vertical="center"/>
    </xf>
    <xf numFmtId="40" fontId="52" fillId="7" borderId="32" xfId="61" applyFont="1" applyFill="1" applyBorder="1" applyAlignment="1" applyProtection="1">
      <alignment horizontal="right"/>
    </xf>
    <xf numFmtId="40" fontId="52" fillId="7" borderId="23" xfId="61" applyFont="1" applyFill="1" applyBorder="1" applyAlignment="1">
      <alignment horizontal="right"/>
    </xf>
    <xf numFmtId="40" fontId="51" fillId="0" borderId="32" xfId="61" applyFont="1" applyFill="1" applyBorder="1" applyAlignment="1">
      <alignment horizontal="right" vertical="center"/>
    </xf>
    <xf numFmtId="40" fontId="51" fillId="0" borderId="22" xfId="61" applyFont="1" applyBorder="1" applyAlignment="1">
      <alignment horizontal="right" vertical="center"/>
    </xf>
    <xf numFmtId="40" fontId="52" fillId="7" borderId="40" xfId="61" applyFont="1" applyFill="1" applyBorder="1" applyAlignment="1">
      <alignment horizontal="right"/>
    </xf>
    <xf numFmtId="40" fontId="51" fillId="0" borderId="22" xfId="61" applyFont="1" applyFill="1" applyBorder="1" applyAlignment="1">
      <alignment horizontal="right" vertical="center"/>
    </xf>
    <xf numFmtId="40" fontId="51" fillId="0" borderId="7" xfId="61" applyFont="1" applyFill="1" applyBorder="1" applyAlignment="1">
      <alignment horizontal="right" vertical="center"/>
    </xf>
    <xf numFmtId="40" fontId="51" fillId="0" borderId="23" xfId="61" applyFont="1" applyFill="1" applyBorder="1" applyAlignment="1">
      <alignment horizontal="right" vertical="center"/>
    </xf>
    <xf numFmtId="0" fontId="52" fillId="0" borderId="20" xfId="0" applyFont="1" applyBorder="1" applyAlignment="1">
      <alignment vertical="center"/>
    </xf>
    <xf numFmtId="0" fontId="52" fillId="0" borderId="2" xfId="0" applyFont="1" applyBorder="1" applyAlignment="1">
      <alignment vertical="center"/>
    </xf>
    <xf numFmtId="0" fontId="12" fillId="0" borderId="7" xfId="69" applyFont="1" applyBorder="1"/>
    <xf numFmtId="0" fontId="12" fillId="0" borderId="10" xfId="69" applyFont="1" applyBorder="1"/>
    <xf numFmtId="0" fontId="12" fillId="7" borderId="10" xfId="69" applyFont="1" applyFill="1" applyBorder="1"/>
    <xf numFmtId="168" fontId="12" fillId="0" borderId="3" xfId="61" applyNumberFormat="1" applyFont="1" applyBorder="1"/>
    <xf numFmtId="169" fontId="12" fillId="0" borderId="16" xfId="69" applyNumberFormat="1" applyFont="1" applyBorder="1" applyAlignment="1">
      <alignment horizontal="center"/>
    </xf>
    <xf numFmtId="169" fontId="12" fillId="0" borderId="17" xfId="69" applyNumberFormat="1" applyFont="1" applyBorder="1" applyAlignment="1">
      <alignment horizontal="center"/>
    </xf>
    <xf numFmtId="168" fontId="12" fillId="0" borderId="3" xfId="61" applyNumberFormat="1" applyFont="1" applyBorder="1" applyAlignment="1">
      <alignment horizontal="right"/>
    </xf>
    <xf numFmtId="0" fontId="15" fillId="0" borderId="0" xfId="69" applyFont="1"/>
    <xf numFmtId="164" fontId="63" fillId="0" borderId="32" xfId="62" applyNumberFormat="1" applyFont="1" applyBorder="1" applyAlignment="1">
      <alignment horizontal="center" vertical="center"/>
    </xf>
    <xf numFmtId="40" fontId="51" fillId="0" borderId="0" xfId="0" applyNumberFormat="1" applyFont="1" applyFill="1"/>
    <xf numFmtId="40" fontId="49" fillId="0" borderId="22" xfId="61" applyFont="1" applyFill="1" applyBorder="1" applyAlignment="1">
      <alignment horizontal="right" vertical="center"/>
    </xf>
    <xf numFmtId="0" fontId="51" fillId="0" borderId="39" xfId="0" applyFont="1" applyFill="1" applyBorder="1" applyAlignment="1" applyProtection="1">
      <alignment horizontal="center"/>
    </xf>
    <xf numFmtId="185" fontId="52" fillId="0" borderId="22" xfId="61" applyNumberFormat="1" applyFont="1" applyFill="1" applyBorder="1" applyAlignment="1" applyProtection="1">
      <alignment horizontal="center"/>
    </xf>
    <xf numFmtId="38" fontId="51" fillId="0" borderId="32" xfId="61" applyNumberFormat="1" applyFont="1" applyBorder="1" applyAlignment="1">
      <alignment horizontal="center" vertical="center"/>
    </xf>
    <xf numFmtId="3" fontId="51" fillId="0" borderId="32" xfId="0" applyNumberFormat="1" applyFont="1" applyFill="1" applyBorder="1" applyAlignment="1">
      <alignment horizontal="center" vertical="center"/>
    </xf>
    <xf numFmtId="186" fontId="49" fillId="0" borderId="22" xfId="0" applyNumberFormat="1" applyFont="1" applyFill="1" applyBorder="1" applyAlignment="1">
      <alignment horizontal="center" vertical="center"/>
    </xf>
    <xf numFmtId="38" fontId="53" fillId="0" borderId="32" xfId="61" applyNumberFormat="1" applyFont="1" applyBorder="1" applyAlignment="1">
      <alignment horizontal="center" vertical="center"/>
    </xf>
    <xf numFmtId="0" fontId="51" fillId="0" borderId="0" xfId="0" applyFont="1" applyFill="1" applyBorder="1" applyAlignment="1">
      <alignment horizontal="center"/>
    </xf>
    <xf numFmtId="38" fontId="51" fillId="0" borderId="32" xfId="61" applyNumberFormat="1" applyFont="1" applyFill="1" applyBorder="1" applyAlignment="1">
      <alignment horizontal="center"/>
    </xf>
    <xf numFmtId="38" fontId="51" fillId="0" borderId="32" xfId="0" applyNumberFormat="1" applyFont="1" applyFill="1" applyBorder="1" applyAlignment="1">
      <alignment horizontal="center"/>
    </xf>
    <xf numFmtId="38" fontId="51" fillId="0" borderId="33" xfId="61" applyNumberFormat="1" applyFont="1" applyFill="1" applyBorder="1" applyAlignment="1">
      <alignment horizontal="center"/>
    </xf>
    <xf numFmtId="40" fontId="51" fillId="0" borderId="32" xfId="61" applyFont="1" applyBorder="1" applyAlignment="1">
      <alignment horizontal="center" vertical="center"/>
    </xf>
    <xf numFmtId="38" fontId="51" fillId="0" borderId="32" xfId="61" applyNumberFormat="1" applyFont="1" applyFill="1" applyBorder="1" applyAlignment="1">
      <alignment horizontal="center" vertical="center"/>
    </xf>
    <xf numFmtId="38" fontId="51" fillId="0" borderId="32" xfId="61" applyNumberFormat="1" applyFont="1" applyFill="1" applyBorder="1" applyAlignment="1">
      <alignment vertical="center"/>
    </xf>
    <xf numFmtId="38" fontId="51" fillId="0" borderId="32" xfId="61" applyNumberFormat="1" applyFont="1" applyFill="1" applyBorder="1" applyAlignment="1">
      <alignment horizontal="right" vertical="center"/>
    </xf>
    <xf numFmtId="38" fontId="63" fillId="0" borderId="32" xfId="61" applyNumberFormat="1" applyFont="1" applyBorder="1" applyAlignment="1">
      <alignment horizontal="center" vertical="center"/>
    </xf>
    <xf numFmtId="38" fontId="51" fillId="7" borderId="39" xfId="61" applyNumberFormat="1" applyFont="1" applyFill="1" applyBorder="1" applyAlignment="1">
      <alignment horizontal="center"/>
    </xf>
    <xf numFmtId="38" fontId="51" fillId="0" borderId="22" xfId="61" applyNumberFormat="1" applyFont="1" applyFill="1" applyBorder="1" applyAlignment="1" applyProtection="1">
      <alignment horizontal="center"/>
    </xf>
    <xf numFmtId="43" fontId="51" fillId="7" borderId="39" xfId="0" applyNumberFormat="1" applyFont="1" applyFill="1" applyBorder="1" applyAlignment="1">
      <alignment horizontal="center"/>
    </xf>
    <xf numFmtId="40" fontId="52" fillId="7" borderId="22" xfId="61" applyFont="1" applyFill="1" applyBorder="1" applyAlignment="1" applyProtection="1">
      <alignment horizontal="center"/>
    </xf>
    <xf numFmtId="168" fontId="51" fillId="0" borderId="22" xfId="62" applyNumberFormat="1" applyFont="1" applyBorder="1" applyAlignment="1">
      <alignment horizontal="center" vertical="center"/>
    </xf>
    <xf numFmtId="164" fontId="51" fillId="0" borderId="41" xfId="62" applyNumberFormat="1" applyFont="1" applyBorder="1" applyAlignment="1">
      <alignment horizontal="center" vertical="center"/>
    </xf>
    <xf numFmtId="164" fontId="51" fillId="0" borderId="22" xfId="62" applyNumberFormat="1" applyFont="1" applyBorder="1" applyAlignment="1">
      <alignment horizontal="center" vertical="center"/>
    </xf>
    <xf numFmtId="40" fontId="53" fillId="0" borderId="23" xfId="61" applyFont="1" applyBorder="1" applyAlignment="1">
      <alignment horizontal="right" vertical="center"/>
    </xf>
    <xf numFmtId="38" fontId="51" fillId="0" borderId="22" xfId="62" applyNumberFormat="1" applyFont="1" applyBorder="1" applyAlignment="1">
      <alignment horizontal="center" vertical="center"/>
    </xf>
    <xf numFmtId="38" fontId="51" fillId="0" borderId="22" xfId="61" applyNumberFormat="1" applyFont="1" applyBorder="1" applyAlignment="1">
      <alignment horizontal="center" vertical="center"/>
    </xf>
    <xf numFmtId="38" fontId="51" fillId="0" borderId="41" xfId="61" applyNumberFormat="1" applyFont="1" applyBorder="1" applyAlignment="1">
      <alignment horizontal="center" vertical="center"/>
    </xf>
    <xf numFmtId="38" fontId="51" fillId="0" borderId="23" xfId="61" applyNumberFormat="1" applyFont="1" applyBorder="1" applyAlignment="1">
      <alignment horizontal="center" vertical="center"/>
    </xf>
    <xf numFmtId="38" fontId="49" fillId="0" borderId="8" xfId="61" applyNumberFormat="1" applyFont="1" applyFill="1" applyBorder="1" applyAlignment="1">
      <alignment horizontal="center" vertical="center"/>
    </xf>
    <xf numFmtId="38" fontId="52" fillId="7" borderId="35" xfId="62" applyNumberFormat="1" applyFont="1" applyFill="1" applyBorder="1" applyAlignment="1" applyProtection="1">
      <alignment horizontal="left"/>
    </xf>
    <xf numFmtId="38" fontId="52" fillId="7" borderId="40" xfId="62" applyNumberFormat="1" applyFont="1" applyFill="1" applyBorder="1" applyAlignment="1" applyProtection="1">
      <alignment horizontal="left"/>
    </xf>
    <xf numFmtId="168" fontId="51" fillId="0" borderId="32" xfId="62" applyNumberFormat="1" applyFont="1" applyBorder="1" applyAlignment="1">
      <alignment horizontal="left" vertical="center"/>
    </xf>
    <xf numFmtId="38" fontId="52" fillId="7" borderId="40" xfId="62" applyNumberFormat="1" applyFont="1" applyFill="1" applyBorder="1" applyAlignment="1" applyProtection="1">
      <alignment horizontal="center"/>
    </xf>
    <xf numFmtId="3" fontId="51" fillId="0" borderId="35" xfId="0" applyNumberFormat="1" applyFont="1" applyFill="1" applyBorder="1" applyAlignment="1">
      <alignment vertical="center"/>
    </xf>
    <xf numFmtId="3" fontId="51" fillId="0" borderId="38" xfId="0" applyNumberFormat="1" applyFont="1" applyFill="1" applyBorder="1" applyAlignment="1">
      <alignment vertical="center"/>
    </xf>
    <xf numFmtId="186" fontId="49" fillId="0" borderId="32" xfId="0" applyNumberFormat="1" applyFont="1" applyFill="1" applyBorder="1" applyAlignment="1">
      <alignment horizontal="center" vertical="center"/>
    </xf>
    <xf numFmtId="38" fontId="55" fillId="0" borderId="32" xfId="61" applyNumberFormat="1" applyFont="1" applyFill="1" applyBorder="1" applyAlignment="1" applyProtection="1">
      <alignment horizontal="center"/>
    </xf>
    <xf numFmtId="185" fontId="55" fillId="0" borderId="32" xfId="61" applyNumberFormat="1" applyFont="1" applyFill="1" applyBorder="1" applyAlignment="1" applyProtection="1">
      <alignment horizontal="center"/>
    </xf>
    <xf numFmtId="38" fontId="49" fillId="0" borderId="17" xfId="61" applyNumberFormat="1" applyFont="1" applyFill="1" applyBorder="1" applyAlignment="1">
      <alignment horizontal="center"/>
    </xf>
    <xf numFmtId="3" fontId="51" fillId="0" borderId="19" xfId="0" applyNumberFormat="1" applyFont="1" applyFill="1" applyBorder="1" applyAlignment="1">
      <alignment horizontal="left" vertical="center"/>
    </xf>
    <xf numFmtId="3" fontId="51" fillId="0" borderId="21" xfId="0" applyNumberFormat="1" applyFont="1" applyFill="1" applyBorder="1" applyAlignment="1">
      <alignment horizontal="left" vertical="center"/>
    </xf>
    <xf numFmtId="40" fontId="51" fillId="0" borderId="8" xfId="61" applyFont="1" applyFill="1" applyBorder="1" applyAlignment="1">
      <alignment vertical="center"/>
    </xf>
    <xf numFmtId="188" fontId="51" fillId="0" borderId="0" xfId="0" applyNumberFormat="1" applyFont="1" applyFill="1"/>
    <xf numFmtId="38" fontId="51" fillId="0" borderId="0" xfId="0" applyNumberFormat="1" applyFont="1" applyFill="1"/>
    <xf numFmtId="0" fontId="66" fillId="0" borderId="32" xfId="0" applyFont="1" applyFill="1" applyBorder="1" applyAlignment="1">
      <alignment horizontal="center"/>
    </xf>
    <xf numFmtId="40" fontId="51" fillId="0" borderId="32" xfId="61" applyNumberFormat="1" applyFont="1" applyFill="1" applyBorder="1" applyAlignment="1">
      <alignment horizontal="center"/>
    </xf>
    <xf numFmtId="38" fontId="52" fillId="0" borderId="22" xfId="61" applyNumberFormat="1" applyFont="1" applyFill="1" applyBorder="1" applyAlignment="1">
      <alignment horizontal="right"/>
    </xf>
    <xf numFmtId="0" fontId="51" fillId="0" borderId="29" xfId="0" applyFont="1" applyFill="1" applyBorder="1" applyAlignment="1">
      <alignment horizontal="center"/>
    </xf>
    <xf numFmtId="40" fontId="51" fillId="0" borderId="43" xfId="61" applyFont="1" applyFill="1" applyBorder="1" applyAlignment="1">
      <alignment horizontal="right"/>
    </xf>
    <xf numFmtId="40" fontId="49" fillId="0" borderId="44" xfId="61" applyFont="1" applyFill="1" applyBorder="1" applyAlignment="1">
      <alignment horizontal="center"/>
    </xf>
    <xf numFmtId="38" fontId="51" fillId="7" borderId="32" xfId="61" applyNumberFormat="1" applyFont="1" applyFill="1" applyBorder="1" applyProtection="1"/>
    <xf numFmtId="38" fontId="55" fillId="7" borderId="35" xfId="62" applyNumberFormat="1" applyFont="1" applyFill="1" applyBorder="1" applyAlignment="1" applyProtection="1">
      <alignment horizontal="left"/>
    </xf>
    <xf numFmtId="0" fontId="51" fillId="0" borderId="35" xfId="0" applyFont="1" applyFill="1" applyBorder="1" applyAlignment="1">
      <alignment horizontal="left"/>
    </xf>
    <xf numFmtId="0" fontId="51" fillId="0" borderId="38" xfId="0" applyFont="1" applyFill="1" applyBorder="1" applyAlignment="1">
      <alignment horizontal="left"/>
    </xf>
    <xf numFmtId="0" fontId="6" fillId="0" borderId="0" xfId="0" applyFont="1" applyFill="1" applyAlignment="1"/>
    <xf numFmtId="0" fontId="51" fillId="0" borderId="0" xfId="0" applyFont="1" applyFill="1" applyAlignment="1"/>
    <xf numFmtId="0" fontId="51" fillId="0" borderId="0" xfId="44" applyFont="1" applyAlignment="1">
      <alignment horizontal="center" vertical="center"/>
    </xf>
    <xf numFmtId="0" fontId="51" fillId="0" borderId="0" xfId="44" applyFont="1" applyAlignment="1">
      <alignment horizontal="left" vertical="center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0" fontId="49" fillId="0" borderId="24" xfId="0" applyFont="1" applyFill="1" applyBorder="1" applyAlignment="1">
      <alignment horizontal="center"/>
    </xf>
    <xf numFmtId="38" fontId="55" fillId="7" borderId="35" xfId="61" applyNumberFormat="1" applyFont="1" applyFill="1" applyBorder="1" applyAlignment="1" applyProtection="1">
      <alignment horizontal="left"/>
    </xf>
    <xf numFmtId="38" fontId="55" fillId="7" borderId="38" xfId="61" applyNumberFormat="1" applyFont="1" applyFill="1" applyBorder="1" applyAlignment="1" applyProtection="1">
      <alignment horizontal="left"/>
    </xf>
    <xf numFmtId="3" fontId="51" fillId="0" borderId="35" xfId="0" applyNumberFormat="1" applyFont="1" applyFill="1" applyBorder="1" applyAlignment="1">
      <alignment horizontal="left" vertical="center"/>
    </xf>
    <xf numFmtId="3" fontId="51" fillId="0" borderId="38" xfId="0" applyNumberFormat="1" applyFont="1" applyFill="1" applyBorder="1" applyAlignment="1">
      <alignment horizontal="left" vertical="center"/>
    </xf>
    <xf numFmtId="3" fontId="49" fillId="0" borderId="35" xfId="0" applyNumberFormat="1" applyFont="1" applyFill="1" applyBorder="1" applyAlignment="1">
      <alignment horizontal="left" vertical="center"/>
    </xf>
    <xf numFmtId="3" fontId="49" fillId="0" borderId="38" xfId="0" applyNumberFormat="1" applyFont="1" applyFill="1" applyBorder="1" applyAlignment="1">
      <alignment horizontal="left" vertical="center"/>
    </xf>
    <xf numFmtId="38" fontId="52" fillId="7" borderId="35" xfId="61" applyNumberFormat="1" applyFont="1" applyFill="1" applyBorder="1" applyAlignment="1" applyProtection="1"/>
    <xf numFmtId="38" fontId="52" fillId="7" borderId="38" xfId="61" applyNumberFormat="1" applyFont="1" applyFill="1" applyBorder="1" applyAlignment="1" applyProtection="1"/>
    <xf numFmtId="38" fontId="54" fillId="7" borderId="35" xfId="61" applyNumberFormat="1" applyFont="1" applyFill="1" applyBorder="1" applyAlignment="1" applyProtection="1">
      <alignment horizontal="left"/>
    </xf>
    <xf numFmtId="38" fontId="54" fillId="7" borderId="38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center"/>
    </xf>
    <xf numFmtId="40" fontId="49" fillId="0" borderId="34" xfId="61" applyFont="1" applyFill="1" applyBorder="1" applyAlignment="1">
      <alignment horizontal="center" vertical="center"/>
    </xf>
    <xf numFmtId="0" fontId="49" fillId="0" borderId="35" xfId="66" applyFont="1" applyFill="1" applyBorder="1" applyAlignment="1">
      <alignment horizontal="left"/>
    </xf>
    <xf numFmtId="0" fontId="49" fillId="0" borderId="38" xfId="66" applyFont="1" applyFill="1" applyBorder="1" applyAlignment="1">
      <alignment horizontal="left"/>
    </xf>
    <xf numFmtId="0" fontId="52" fillId="0" borderId="35" xfId="0" applyFont="1" applyFill="1" applyBorder="1" applyAlignment="1">
      <alignment horizontal="left" vertical="center"/>
    </xf>
    <xf numFmtId="0" fontId="52" fillId="0" borderId="38" xfId="0" applyFont="1" applyFill="1" applyBorder="1" applyAlignment="1">
      <alignment horizontal="left" vertical="center"/>
    </xf>
    <xf numFmtId="0" fontId="51" fillId="0" borderId="0" xfId="44" applyFont="1" applyAlignment="1">
      <alignment horizontal="center" vertical="center"/>
    </xf>
    <xf numFmtId="0" fontId="51" fillId="0" borderId="0" xfId="44" applyFont="1" applyAlignment="1">
      <alignment horizontal="left" vertical="center"/>
    </xf>
    <xf numFmtId="0" fontId="51" fillId="0" borderId="2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38" fontId="61" fillId="0" borderId="19" xfId="61" applyNumberFormat="1" applyFont="1" applyFill="1" applyBorder="1" applyAlignment="1">
      <alignment horizontal="center"/>
    </xf>
    <xf numFmtId="38" fontId="61" fillId="0" borderId="20" xfId="61" applyNumberFormat="1" applyFont="1" applyFill="1" applyBorder="1" applyAlignment="1">
      <alignment horizontal="center"/>
    </xf>
    <xf numFmtId="38" fontId="61" fillId="0" borderId="21" xfId="61" applyNumberFormat="1" applyFont="1" applyFill="1" applyBorder="1" applyAlignment="1">
      <alignment horizontal="center"/>
    </xf>
    <xf numFmtId="167" fontId="51" fillId="0" borderId="43" xfId="63" applyNumberFormat="1" applyFont="1" applyBorder="1" applyAlignment="1">
      <alignment horizontal="center"/>
    </xf>
    <xf numFmtId="167" fontId="51" fillId="0" borderId="42" xfId="63" applyNumberFormat="1" applyFont="1" applyBorder="1" applyAlignment="1">
      <alignment horizontal="center"/>
    </xf>
    <xf numFmtId="167" fontId="51" fillId="0" borderId="44" xfId="63" applyNumberFormat="1" applyFont="1" applyBorder="1" applyAlignment="1">
      <alignment horizontal="center"/>
    </xf>
    <xf numFmtId="3" fontId="49" fillId="0" borderId="35" xfId="0" applyNumberFormat="1" applyFont="1" applyFill="1" applyBorder="1" applyAlignment="1">
      <alignment horizontal="center"/>
    </xf>
    <xf numFmtId="3" fontId="49" fillId="0" borderId="40" xfId="0" applyNumberFormat="1" applyFont="1" applyFill="1" applyBorder="1" applyAlignment="1">
      <alignment horizontal="center"/>
    </xf>
    <xf numFmtId="3" fontId="49" fillId="0" borderId="38" xfId="0" applyNumberFormat="1" applyFont="1" applyFill="1" applyBorder="1" applyAlignment="1">
      <alignment horizontal="center"/>
    </xf>
    <xf numFmtId="3" fontId="51" fillId="0" borderId="35" xfId="0" applyNumberFormat="1" applyFont="1" applyFill="1" applyBorder="1" applyAlignment="1">
      <alignment horizontal="left"/>
    </xf>
    <xf numFmtId="3" fontId="51" fillId="0" borderId="40" xfId="0" applyNumberFormat="1" applyFont="1" applyFill="1" applyBorder="1" applyAlignment="1">
      <alignment horizontal="left"/>
    </xf>
    <xf numFmtId="3" fontId="51" fillId="0" borderId="38" xfId="0" applyNumberFormat="1" applyFont="1" applyFill="1" applyBorder="1" applyAlignment="1">
      <alignment horizontal="left"/>
    </xf>
    <xf numFmtId="167" fontId="51" fillId="0" borderId="35" xfId="63" applyNumberFormat="1" applyFont="1" applyBorder="1" applyAlignment="1">
      <alignment horizontal="center"/>
    </xf>
    <xf numFmtId="167" fontId="51" fillId="0" borderId="40" xfId="63" applyNumberFormat="1" applyFont="1" applyBorder="1" applyAlignment="1">
      <alignment horizontal="center"/>
    </xf>
    <xf numFmtId="167" fontId="51" fillId="0" borderId="38" xfId="63" applyNumberFormat="1" applyFont="1" applyBorder="1" applyAlignment="1">
      <alignment horizontal="center"/>
    </xf>
    <xf numFmtId="0" fontId="48" fillId="0" borderId="0" xfId="44" applyFont="1" applyAlignment="1">
      <alignment horizontal="center" vertical="center"/>
    </xf>
    <xf numFmtId="0" fontId="49" fillId="0" borderId="11" xfId="67" applyFont="1" applyFill="1" applyBorder="1" applyAlignment="1">
      <alignment horizontal="center" vertical="center"/>
    </xf>
    <xf numFmtId="0" fontId="57" fillId="0" borderId="15" xfId="0" applyFont="1" applyFill="1" applyBorder="1" applyAlignment="1">
      <alignment vertical="center"/>
    </xf>
    <xf numFmtId="0" fontId="49" fillId="0" borderId="31" xfId="67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57" fillId="0" borderId="19" xfId="0" applyFont="1" applyFill="1" applyBorder="1" applyAlignment="1">
      <alignment vertical="center"/>
    </xf>
    <xf numFmtId="0" fontId="57" fillId="0" borderId="20" xfId="0" applyFont="1" applyFill="1" applyBorder="1" applyAlignment="1">
      <alignment vertical="center"/>
    </xf>
    <xf numFmtId="0" fontId="57" fillId="0" borderId="21" xfId="0" applyFont="1" applyFill="1" applyBorder="1" applyAlignment="1">
      <alignment vertical="center"/>
    </xf>
    <xf numFmtId="0" fontId="49" fillId="0" borderId="24" xfId="67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vertical="center"/>
    </xf>
    <xf numFmtId="0" fontId="51" fillId="0" borderId="43" xfId="44" applyFont="1" applyBorder="1" applyAlignment="1">
      <alignment horizontal="left" vertical="center"/>
    </xf>
    <xf numFmtId="0" fontId="51" fillId="0" borderId="42" xfId="44" applyFont="1" applyBorder="1" applyAlignment="1">
      <alignment horizontal="left" vertical="center"/>
    </xf>
    <xf numFmtId="0" fontId="51" fillId="0" borderId="44" xfId="44" applyFont="1" applyBorder="1" applyAlignment="1">
      <alignment horizontal="left" vertical="center"/>
    </xf>
    <xf numFmtId="0" fontId="51" fillId="0" borderId="35" xfId="44" applyFont="1" applyBorder="1" applyAlignment="1">
      <alignment horizontal="left" vertical="center"/>
    </xf>
    <xf numFmtId="0" fontId="51" fillId="0" borderId="40" xfId="44" applyFont="1" applyBorder="1" applyAlignment="1">
      <alignment horizontal="left" vertical="center"/>
    </xf>
    <xf numFmtId="0" fontId="51" fillId="0" borderId="38" xfId="44" applyFont="1" applyBorder="1" applyAlignment="1">
      <alignment horizontal="left" vertical="center"/>
    </xf>
    <xf numFmtId="0" fontId="51" fillId="0" borderId="45" xfId="44" applyFont="1" applyFill="1" applyBorder="1" applyAlignment="1">
      <alignment horizontal="right" vertical="center"/>
    </xf>
    <xf numFmtId="0" fontId="51" fillId="0" borderId="26" xfId="44" applyFont="1" applyFill="1" applyBorder="1" applyAlignment="1">
      <alignment horizontal="right" vertical="center"/>
    </xf>
    <xf numFmtId="0" fontId="51" fillId="0" borderId="46" xfId="44" applyFont="1" applyFill="1" applyBorder="1" applyAlignment="1">
      <alignment horizontal="right" vertical="center"/>
    </xf>
    <xf numFmtId="0" fontId="49" fillId="0" borderId="3" xfId="44" applyFont="1" applyBorder="1" applyAlignment="1">
      <alignment horizontal="center" vertical="center"/>
    </xf>
    <xf numFmtId="0" fontId="51" fillId="0" borderId="24" xfId="44" applyFont="1" applyBorder="1" applyAlignment="1">
      <alignment horizontal="left" vertical="center"/>
    </xf>
    <xf numFmtId="0" fontId="51" fillId="0" borderId="2" xfId="44" applyFont="1" applyBorder="1" applyAlignment="1">
      <alignment horizontal="left" vertical="center"/>
    </xf>
    <xf numFmtId="0" fontId="51" fillId="0" borderId="2" xfId="44" applyFont="1" applyBorder="1" applyAlignment="1">
      <alignment horizontal="center" vertical="center"/>
    </xf>
    <xf numFmtId="0" fontId="51" fillId="0" borderId="24" xfId="44" applyFont="1" applyBorder="1" applyAlignment="1">
      <alignment horizontal="center" vertical="center"/>
    </xf>
    <xf numFmtId="0" fontId="51" fillId="0" borderId="17" xfId="44" applyFont="1" applyBorder="1" applyAlignment="1">
      <alignment horizontal="center" vertical="center"/>
    </xf>
    <xf numFmtId="0" fontId="51" fillId="0" borderId="19" xfId="44" applyFont="1" applyBorder="1" applyAlignment="1">
      <alignment horizontal="left" vertical="center"/>
    </xf>
    <xf numFmtId="0" fontId="51" fillId="0" borderId="20" xfId="44" applyFont="1" applyBorder="1" applyAlignment="1">
      <alignment horizontal="left" vertical="center"/>
    </xf>
    <xf numFmtId="0" fontId="56" fillId="0" borderId="24" xfId="44" applyFont="1" applyBorder="1" applyAlignment="1">
      <alignment horizontal="center" vertical="center"/>
    </xf>
    <xf numFmtId="0" fontId="56" fillId="0" borderId="2" xfId="44" applyFont="1" applyBorder="1" applyAlignment="1">
      <alignment horizontal="center" vertical="center"/>
    </xf>
    <xf numFmtId="0" fontId="56" fillId="0" borderId="17" xfId="44" applyFont="1" applyBorder="1" applyAlignment="1">
      <alignment horizontal="center" vertical="center"/>
    </xf>
    <xf numFmtId="40" fontId="51" fillId="0" borderId="24" xfId="61" applyFont="1" applyBorder="1" applyAlignment="1">
      <alignment horizontal="center" vertical="center"/>
    </xf>
    <xf numFmtId="40" fontId="51" fillId="0" borderId="17" xfId="61" applyFont="1" applyBorder="1" applyAlignment="1">
      <alignment horizontal="center" vertical="center"/>
    </xf>
    <xf numFmtId="0" fontId="52" fillId="0" borderId="17" xfId="0" applyFont="1" applyBorder="1" applyAlignment="1">
      <alignment horizontal="left" vertical="center"/>
    </xf>
    <xf numFmtId="40" fontId="51" fillId="0" borderId="24" xfId="44" applyNumberFormat="1" applyFont="1" applyBorder="1" applyAlignment="1">
      <alignment horizontal="center" vertical="center"/>
    </xf>
    <xf numFmtId="0" fontId="49" fillId="0" borderId="11" xfId="44" applyFont="1" applyBorder="1" applyAlignment="1">
      <alignment horizontal="center" vertical="center"/>
    </xf>
    <xf numFmtId="0" fontId="49" fillId="0" borderId="15" xfId="44" applyFont="1" applyBorder="1" applyAlignment="1">
      <alignment horizontal="center" vertical="center"/>
    </xf>
    <xf numFmtId="0" fontId="49" fillId="0" borderId="19" xfId="44" applyFont="1" applyBorder="1" applyAlignment="1">
      <alignment horizontal="center" vertical="center"/>
    </xf>
    <xf numFmtId="0" fontId="49" fillId="0" borderId="21" xfId="44" applyFont="1" applyBorder="1" applyAlignment="1">
      <alignment horizontal="center" vertical="center"/>
    </xf>
    <xf numFmtId="0" fontId="49" fillId="0" borderId="31" xfId="44" applyFont="1" applyBorder="1" applyAlignment="1">
      <alignment horizontal="center" vertical="center"/>
    </xf>
    <xf numFmtId="0" fontId="49" fillId="0" borderId="28" xfId="44" applyFont="1" applyBorder="1" applyAlignment="1">
      <alignment horizontal="center" vertical="center"/>
    </xf>
    <xf numFmtId="0" fontId="51" fillId="0" borderId="20" xfId="44" applyFont="1" applyBorder="1" applyAlignment="1">
      <alignment horizontal="center" vertical="center"/>
    </xf>
    <xf numFmtId="40" fontId="51" fillId="0" borderId="24" xfId="61" applyNumberFormat="1" applyFont="1" applyBorder="1" applyAlignment="1">
      <alignment horizontal="center" vertical="center"/>
    </xf>
    <xf numFmtId="40" fontId="51" fillId="0" borderId="17" xfId="61" applyNumberFormat="1" applyFont="1" applyBorder="1" applyAlignment="1">
      <alignment horizontal="center" vertical="center"/>
    </xf>
    <xf numFmtId="0" fontId="52" fillId="0" borderId="35" xfId="0" applyFont="1" applyFill="1" applyBorder="1" applyAlignment="1">
      <alignment horizontal="left"/>
    </xf>
    <xf numFmtId="0" fontId="52" fillId="0" borderId="38" xfId="0" applyFont="1" applyFill="1" applyBorder="1" applyAlignment="1">
      <alignment horizontal="left"/>
    </xf>
    <xf numFmtId="0" fontId="58" fillId="0" borderId="0" xfId="0" applyFont="1" applyFill="1" applyBorder="1" applyAlignment="1">
      <alignment horizontal="center" vertical="center"/>
    </xf>
    <xf numFmtId="0" fontId="55" fillId="0" borderId="31" xfId="0" applyFont="1" applyFill="1" applyBorder="1" applyAlignment="1" applyProtection="1">
      <alignment horizontal="center" vertical="center"/>
      <protection locked="0"/>
    </xf>
    <xf numFmtId="0" fontId="55" fillId="0" borderId="28" xfId="0" applyFont="1" applyFill="1" applyBorder="1" applyAlignment="1" applyProtection="1">
      <alignment horizontal="center" vertical="center"/>
      <protection locked="0"/>
    </xf>
    <xf numFmtId="0" fontId="51" fillId="0" borderId="43" xfId="0" applyFont="1" applyFill="1" applyBorder="1" applyAlignment="1">
      <alignment horizontal="left" vertical="center"/>
    </xf>
    <xf numFmtId="0" fontId="51" fillId="0" borderId="42" xfId="0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right"/>
    </xf>
    <xf numFmtId="0" fontId="52" fillId="0" borderId="2" xfId="0" applyFont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8" fillId="0" borderId="38" xfId="0" applyFont="1" applyFill="1" applyBorder="1" applyAlignment="1">
      <alignment horizontal="left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38" fontId="55" fillId="7" borderId="35" xfId="61" applyNumberFormat="1" applyFont="1" applyFill="1" applyBorder="1" applyAlignment="1" applyProtection="1">
      <alignment horizontal="left"/>
    </xf>
    <xf numFmtId="38" fontId="55" fillId="7" borderId="38" xfId="61" applyNumberFormat="1" applyFont="1" applyFill="1" applyBorder="1" applyAlignment="1" applyProtection="1">
      <alignment horizontal="left"/>
    </xf>
    <xf numFmtId="0" fontId="51" fillId="0" borderId="35" xfId="0" applyFont="1" applyFill="1" applyBorder="1" applyAlignment="1">
      <alignment horizontal="left" vertical="center"/>
    </xf>
    <xf numFmtId="0" fontId="51" fillId="0" borderId="38" xfId="0" applyFont="1" applyFill="1" applyBorder="1" applyAlignment="1">
      <alignment horizontal="left" vertical="center"/>
    </xf>
    <xf numFmtId="0" fontId="49" fillId="0" borderId="24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left"/>
    </xf>
    <xf numFmtId="0" fontId="49" fillId="0" borderId="36" xfId="0" applyFont="1" applyFill="1" applyBorder="1" applyAlignment="1">
      <alignment horizontal="left"/>
    </xf>
    <xf numFmtId="3" fontId="49" fillId="0" borderId="35" xfId="0" applyNumberFormat="1" applyFont="1" applyFill="1" applyBorder="1" applyAlignment="1">
      <alignment horizontal="left" vertical="center"/>
    </xf>
    <xf numFmtId="3" fontId="49" fillId="0" borderId="38" xfId="0" applyNumberFormat="1" applyFont="1" applyFill="1" applyBorder="1" applyAlignment="1">
      <alignment horizontal="left" vertical="center"/>
    </xf>
    <xf numFmtId="0" fontId="51" fillId="0" borderId="35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/>
    </xf>
    <xf numFmtId="0" fontId="51" fillId="0" borderId="37" xfId="0" applyFont="1" applyFill="1" applyBorder="1" applyAlignment="1">
      <alignment horizontal="left" vertical="center"/>
    </xf>
    <xf numFmtId="0" fontId="51" fillId="0" borderId="36" xfId="0" applyFont="1" applyFill="1" applyBorder="1" applyAlignment="1">
      <alignment horizontal="left" vertical="center"/>
    </xf>
    <xf numFmtId="0" fontId="51" fillId="0" borderId="45" xfId="0" applyFont="1" applyFill="1" applyBorder="1" applyAlignment="1">
      <alignment horizontal="center"/>
    </xf>
    <xf numFmtId="0" fontId="51" fillId="0" borderId="46" xfId="0" applyFont="1" applyFill="1" applyBorder="1" applyAlignment="1">
      <alignment horizontal="center"/>
    </xf>
    <xf numFmtId="0" fontId="49" fillId="0" borderId="41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49" fillId="0" borderId="35" xfId="0" applyFont="1" applyFill="1" applyBorder="1" applyAlignment="1">
      <alignment horizontal="center" vertical="center"/>
    </xf>
    <xf numFmtId="0" fontId="49" fillId="0" borderId="38" xfId="0" applyFont="1" applyFill="1" applyBorder="1" applyAlignment="1">
      <alignment horizontal="center" vertical="center"/>
    </xf>
    <xf numFmtId="0" fontId="49" fillId="0" borderId="37" xfId="0" applyFont="1" applyFill="1" applyBorder="1" applyAlignment="1">
      <alignment horizontal="left" vertical="center"/>
    </xf>
    <xf numFmtId="0" fontId="49" fillId="0" borderId="36" xfId="0" applyFont="1" applyFill="1" applyBorder="1" applyAlignment="1">
      <alignment horizontal="left" vertical="center"/>
    </xf>
    <xf numFmtId="0" fontId="52" fillId="0" borderId="3" xfId="0" applyFont="1" applyBorder="1" applyAlignment="1">
      <alignment horizontal="left" vertical="center"/>
    </xf>
    <xf numFmtId="0" fontId="49" fillId="0" borderId="34" xfId="0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49" fillId="0" borderId="19" xfId="0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horizontal="center" vertical="center"/>
    </xf>
    <xf numFmtId="40" fontId="49" fillId="0" borderId="34" xfId="61" applyFont="1" applyFill="1" applyBorder="1" applyAlignment="1">
      <alignment horizontal="center" vertical="center"/>
    </xf>
    <xf numFmtId="40" fontId="49" fillId="0" borderId="15" xfId="61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left"/>
    </xf>
    <xf numFmtId="0" fontId="50" fillId="0" borderId="44" xfId="0" applyFont="1" applyFill="1" applyBorder="1" applyAlignment="1">
      <alignment horizontal="left"/>
    </xf>
    <xf numFmtId="0" fontId="50" fillId="0" borderId="35" xfId="0" applyFont="1" applyFill="1" applyBorder="1" applyAlignment="1">
      <alignment horizontal="left"/>
    </xf>
    <xf numFmtId="0" fontId="50" fillId="0" borderId="38" xfId="0" applyFont="1" applyFill="1" applyBorder="1" applyAlignment="1">
      <alignment horizontal="left"/>
    </xf>
    <xf numFmtId="187" fontId="55" fillId="7" borderId="35" xfId="61" applyNumberFormat="1" applyFont="1" applyFill="1" applyBorder="1" applyAlignment="1" applyProtection="1">
      <alignment horizontal="left"/>
    </xf>
    <xf numFmtId="187" fontId="55" fillId="7" borderId="38" xfId="61" applyNumberFormat="1" applyFont="1" applyFill="1" applyBorder="1" applyAlignment="1" applyProtection="1">
      <alignment horizontal="left"/>
    </xf>
    <xf numFmtId="38" fontId="54" fillId="0" borderId="35" xfId="61" applyNumberFormat="1" applyFont="1" applyFill="1" applyBorder="1" applyAlignment="1" applyProtection="1">
      <alignment horizontal="left"/>
    </xf>
    <xf numFmtId="38" fontId="54" fillId="0" borderId="38" xfId="61" applyNumberFormat="1" applyFont="1" applyFill="1" applyBorder="1" applyAlignment="1" applyProtection="1">
      <alignment horizontal="left"/>
    </xf>
    <xf numFmtId="0" fontId="51" fillId="0" borderId="7" xfId="0" applyFont="1" applyFill="1" applyBorder="1" applyAlignment="1">
      <alignment horizontal="left" vertical="center"/>
    </xf>
    <xf numFmtId="0" fontId="51" fillId="0" borderId="8" xfId="0" applyFont="1" applyFill="1" applyBorder="1" applyAlignment="1">
      <alignment horizontal="left" vertical="center"/>
    </xf>
    <xf numFmtId="38" fontId="55" fillId="7" borderId="35" xfId="61" applyNumberFormat="1" applyFont="1" applyFill="1" applyBorder="1" applyAlignment="1" applyProtection="1">
      <alignment horizontal="center"/>
    </xf>
    <xf numFmtId="38" fontId="55" fillId="7" borderId="38" xfId="61" applyNumberFormat="1" applyFont="1" applyFill="1" applyBorder="1" applyAlignment="1" applyProtection="1">
      <alignment horizontal="center"/>
    </xf>
    <xf numFmtId="0" fontId="49" fillId="0" borderId="41" xfId="0" applyFont="1" applyFill="1" applyBorder="1" applyAlignment="1">
      <alignment horizontal="center" vertical="center"/>
    </xf>
    <xf numFmtId="0" fontId="49" fillId="0" borderId="39" xfId="0" applyFont="1" applyFill="1" applyBorder="1" applyAlignment="1">
      <alignment horizontal="center" vertical="center"/>
    </xf>
    <xf numFmtId="3" fontId="51" fillId="0" borderId="35" xfId="0" applyNumberFormat="1" applyFont="1" applyFill="1" applyBorder="1" applyAlignment="1">
      <alignment horizontal="left" vertical="center"/>
    </xf>
    <xf numFmtId="3" fontId="51" fillId="0" borderId="38" xfId="0" applyNumberFormat="1" applyFont="1" applyFill="1" applyBorder="1" applyAlignment="1">
      <alignment horizontal="left" vertical="center"/>
    </xf>
    <xf numFmtId="3" fontId="51" fillId="0" borderId="45" xfId="0" applyNumberFormat="1" applyFont="1" applyFill="1" applyBorder="1" applyAlignment="1">
      <alignment horizontal="left" vertical="center"/>
    </xf>
    <xf numFmtId="3" fontId="51" fillId="0" borderId="46" xfId="0" applyNumberFormat="1" applyFont="1" applyFill="1" applyBorder="1" applyAlignment="1">
      <alignment horizontal="left" vertical="center"/>
    </xf>
    <xf numFmtId="38" fontId="55" fillId="7" borderId="35" xfId="61" applyNumberFormat="1" applyFont="1" applyFill="1" applyBorder="1" applyAlignment="1" applyProtection="1"/>
    <xf numFmtId="38" fontId="55" fillId="7" borderId="38" xfId="61" applyNumberFormat="1" applyFont="1" applyFill="1" applyBorder="1" applyAlignment="1" applyProtection="1"/>
    <xf numFmtId="38" fontId="52" fillId="7" borderId="35" xfId="61" applyNumberFormat="1" applyFont="1" applyFill="1" applyBorder="1" applyAlignment="1" applyProtection="1"/>
    <xf numFmtId="38" fontId="52" fillId="7" borderId="38" xfId="61" applyNumberFormat="1" applyFont="1" applyFill="1" applyBorder="1" applyAlignment="1" applyProtection="1"/>
    <xf numFmtId="38" fontId="64" fillId="7" borderId="35" xfId="61" applyNumberFormat="1" applyFont="1" applyFill="1" applyBorder="1" applyAlignment="1" applyProtection="1">
      <alignment horizontal="left"/>
    </xf>
    <xf numFmtId="38" fontId="64" fillId="7" borderId="38" xfId="61" applyNumberFormat="1" applyFont="1" applyFill="1" applyBorder="1" applyAlignment="1" applyProtection="1">
      <alignment horizontal="left"/>
    </xf>
    <xf numFmtId="38" fontId="54" fillId="7" borderId="35" xfId="61" applyNumberFormat="1" applyFont="1" applyFill="1" applyBorder="1" applyAlignment="1" applyProtection="1">
      <alignment horizontal="left"/>
    </xf>
    <xf numFmtId="38" fontId="54" fillId="7" borderId="38" xfId="61" applyNumberFormat="1" applyFont="1" applyFill="1" applyBorder="1" applyAlignment="1" applyProtection="1">
      <alignment horizontal="left"/>
    </xf>
    <xf numFmtId="0" fontId="65" fillId="0" borderId="35" xfId="0" applyFont="1" applyBorder="1" applyAlignment="1">
      <alignment horizontal="left" vertical="top" wrapText="1"/>
    </xf>
    <xf numFmtId="0" fontId="65" fillId="0" borderId="38" xfId="0" applyFont="1" applyBorder="1" applyAlignment="1">
      <alignment horizontal="left" vertical="top" wrapText="1"/>
    </xf>
    <xf numFmtId="38" fontId="52" fillId="7" borderId="35" xfId="61" applyNumberFormat="1" applyFont="1" applyFill="1" applyBorder="1" applyAlignment="1" applyProtection="1">
      <alignment horizontal="center"/>
    </xf>
    <xf numFmtId="38" fontId="52" fillId="7" borderId="38" xfId="61" applyNumberFormat="1" applyFont="1" applyFill="1" applyBorder="1" applyAlignment="1" applyProtection="1">
      <alignment horizontal="center"/>
    </xf>
    <xf numFmtId="0" fontId="50" fillId="0" borderId="41" xfId="0" applyFont="1" applyFill="1" applyBorder="1" applyAlignment="1">
      <alignment horizontal="left"/>
    </xf>
    <xf numFmtId="0" fontId="50" fillId="0" borderId="39" xfId="0" applyFont="1" applyFill="1" applyBorder="1" applyAlignment="1">
      <alignment horizontal="left"/>
    </xf>
    <xf numFmtId="0" fontId="52" fillId="0" borderId="35" xfId="66" applyFont="1" applyFill="1" applyBorder="1" applyAlignment="1">
      <alignment horizontal="left" vertical="center"/>
    </xf>
    <xf numFmtId="0" fontId="52" fillId="0" borderId="38" xfId="66" applyFont="1" applyFill="1" applyBorder="1" applyAlignment="1">
      <alignment horizontal="left" vertical="center"/>
    </xf>
    <xf numFmtId="0" fontId="49" fillId="0" borderId="35" xfId="66" applyFont="1" applyFill="1" applyBorder="1" applyAlignment="1">
      <alignment horizontal="left"/>
    </xf>
    <xf numFmtId="0" fontId="49" fillId="0" borderId="38" xfId="66" applyFont="1" applyFill="1" applyBorder="1" applyAlignment="1">
      <alignment horizontal="left"/>
    </xf>
    <xf numFmtId="0" fontId="49" fillId="0" borderId="35" xfId="0" applyFont="1" applyFill="1" applyBorder="1" applyAlignment="1">
      <alignment horizontal="left"/>
    </xf>
    <xf numFmtId="0" fontId="49" fillId="0" borderId="38" xfId="0" applyFont="1" applyFill="1" applyBorder="1" applyAlignment="1">
      <alignment horizontal="left"/>
    </xf>
    <xf numFmtId="0" fontId="49" fillId="0" borderId="12" xfId="0" applyFont="1" applyFill="1" applyBorder="1" applyAlignment="1">
      <alignment horizontal="center" vertical="center"/>
    </xf>
    <xf numFmtId="0" fontId="49" fillId="0" borderId="52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49" fillId="0" borderId="50" xfId="0" applyFont="1" applyFill="1" applyBorder="1" applyAlignment="1" applyProtection="1">
      <alignment horizontal="center" vertical="center"/>
      <protection locked="0"/>
    </xf>
    <xf numFmtId="0" fontId="49" fillId="0" borderId="51" xfId="0" applyFont="1" applyFill="1" applyBorder="1" applyAlignment="1" applyProtection="1">
      <alignment horizontal="center" vertical="center"/>
      <protection locked="0"/>
    </xf>
    <xf numFmtId="0" fontId="49" fillId="0" borderId="50" xfId="0" quotePrefix="1" applyFont="1" applyFill="1" applyBorder="1" applyAlignment="1" applyProtection="1">
      <alignment horizontal="center" vertical="center"/>
      <protection locked="0"/>
    </xf>
    <xf numFmtId="0" fontId="49" fillId="0" borderId="51" xfId="0" quotePrefix="1" applyFont="1" applyFill="1" applyBorder="1" applyAlignment="1" applyProtection="1">
      <alignment horizontal="center" vertical="center"/>
      <protection locked="0"/>
    </xf>
    <xf numFmtId="0" fontId="48" fillId="0" borderId="20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left" vertical="center"/>
    </xf>
    <xf numFmtId="0" fontId="52" fillId="0" borderId="38" xfId="0" applyFont="1" applyFill="1" applyBorder="1" applyAlignment="1">
      <alignment horizontal="left" vertical="center"/>
    </xf>
    <xf numFmtId="0" fontId="55" fillId="0" borderId="35" xfId="0" applyFont="1" applyFill="1" applyBorder="1" applyAlignment="1">
      <alignment horizontal="left" vertical="center"/>
    </xf>
    <xf numFmtId="0" fontId="55" fillId="0" borderId="38" xfId="0" applyFont="1" applyFill="1" applyBorder="1" applyAlignment="1">
      <alignment horizontal="left" vertical="center"/>
    </xf>
    <xf numFmtId="40" fontId="11" fillId="0" borderId="7" xfId="61" applyFont="1" applyBorder="1" applyAlignment="1">
      <alignment horizontal="center"/>
    </xf>
    <xf numFmtId="40" fontId="11" fillId="0" borderId="0" xfId="61" applyFont="1" applyBorder="1" applyAlignment="1">
      <alignment horizontal="center"/>
    </xf>
    <xf numFmtId="40" fontId="11" fillId="0" borderId="8" xfId="61" applyFont="1" applyBorder="1" applyAlignment="1">
      <alignment horizontal="center"/>
    </xf>
    <xf numFmtId="40" fontId="40" fillId="7" borderId="53" xfId="61" applyFont="1" applyFill="1" applyBorder="1" applyAlignment="1">
      <alignment horizontal="center"/>
    </xf>
    <xf numFmtId="40" fontId="40" fillId="7" borderId="1" xfId="61" applyFont="1" applyFill="1" applyBorder="1" applyAlignment="1">
      <alignment horizontal="center"/>
    </xf>
    <xf numFmtId="0" fontId="29" fillId="7" borderId="53" xfId="69" applyFont="1" applyFill="1" applyBorder="1" applyAlignment="1">
      <alignment horizontal="center"/>
    </xf>
    <xf numFmtId="0" fontId="29" fillId="7" borderId="54" xfId="69" applyFont="1" applyFill="1" applyBorder="1" applyAlignment="1">
      <alignment horizontal="center"/>
    </xf>
    <xf numFmtId="40" fontId="39" fillId="0" borderId="7" xfId="61" applyFont="1" applyBorder="1" applyAlignment="1">
      <alignment horizontal="left"/>
    </xf>
    <xf numFmtId="40" fontId="39" fillId="0" borderId="0" xfId="61" applyFont="1" applyBorder="1" applyAlignment="1">
      <alignment horizontal="left"/>
    </xf>
    <xf numFmtId="40" fontId="3" fillId="0" borderId="0" xfId="61" applyFont="1" applyBorder="1" applyAlignment="1">
      <alignment vertical="center"/>
    </xf>
    <xf numFmtId="0" fontId="52" fillId="0" borderId="24" xfId="0" applyFont="1" applyBorder="1" applyAlignment="1">
      <alignment horizontal="left" vertical="center"/>
    </xf>
    <xf numFmtId="0" fontId="52" fillId="0" borderId="47" xfId="0" applyFont="1" applyBorder="1" applyAlignment="1">
      <alignment horizontal="right" vertical="center"/>
    </xf>
    <xf numFmtId="0" fontId="52" fillId="0" borderId="0" xfId="0" applyFont="1" applyBorder="1" applyAlignment="1">
      <alignment vertical="center"/>
    </xf>
    <xf numFmtId="0" fontId="55" fillId="0" borderId="0" xfId="0" applyFont="1" applyBorder="1" applyAlignment="1">
      <alignment horizontal="center"/>
    </xf>
    <xf numFmtId="0" fontId="58" fillId="0" borderId="3" xfId="0" applyFont="1" applyBorder="1" applyAlignment="1">
      <alignment horizontal="center" vertical="center"/>
    </xf>
    <xf numFmtId="0" fontId="52" fillId="0" borderId="0" xfId="0" applyFont="1" applyBorder="1" applyAlignment="1">
      <alignment horizontal="left" vertical="center"/>
    </xf>
    <xf numFmtId="0" fontId="55" fillId="0" borderId="0" xfId="0" applyFont="1" applyBorder="1" applyAlignment="1">
      <alignment horizontal="center" vertical="center"/>
    </xf>
    <xf numFmtId="0" fontId="52" fillId="0" borderId="48" xfId="0" applyFont="1" applyBorder="1" applyAlignment="1">
      <alignment horizontal="right" vertical="center"/>
    </xf>
    <xf numFmtId="0" fontId="52" fillId="0" borderId="49" xfId="0" applyFont="1" applyBorder="1" applyAlignment="1">
      <alignment horizontal="right" vertical="center"/>
    </xf>
    <xf numFmtId="0" fontId="58" fillId="0" borderId="2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/>
    </xf>
  </cellXfs>
  <cellStyles count="71">
    <cellStyle name=",;F'KOIT[[WAAHK" xfId="1" xr:uid="{00000000-0005-0000-0000-000000000000}"/>
    <cellStyle name="?? [0]_PERSONAL" xfId="2" xr:uid="{00000000-0005-0000-0000-000001000000}"/>
    <cellStyle name="???? [0.00]_????" xfId="3" xr:uid="{00000000-0005-0000-0000-000002000000}"/>
    <cellStyle name="??????[0]_PERSONAL" xfId="4" xr:uid="{00000000-0005-0000-0000-000003000000}"/>
    <cellStyle name="??????PERSONAL" xfId="5" xr:uid="{00000000-0005-0000-0000-000004000000}"/>
    <cellStyle name="?????[0]_PERSONAL" xfId="6" xr:uid="{00000000-0005-0000-0000-000005000000}"/>
    <cellStyle name="?????PERSONAL" xfId="7" xr:uid="{00000000-0005-0000-0000-000006000000}"/>
    <cellStyle name="????_????" xfId="8" xr:uid="{00000000-0005-0000-0000-000007000000}"/>
    <cellStyle name="???[0]_PERSONAL" xfId="9" xr:uid="{00000000-0005-0000-0000-000008000000}"/>
    <cellStyle name="???_PERSONAL" xfId="10" xr:uid="{00000000-0005-0000-0000-000009000000}"/>
    <cellStyle name="??_??" xfId="11" xr:uid="{00000000-0005-0000-0000-00000A000000}"/>
    <cellStyle name="?@??laroux" xfId="12" xr:uid="{00000000-0005-0000-0000-00000B000000}"/>
    <cellStyle name="=C:\WINDOWS\SYSTEM32\COMMAND.COM" xfId="13" xr:uid="{00000000-0005-0000-0000-00000C000000}"/>
    <cellStyle name="Calc Currency (0)" xfId="14" xr:uid="{00000000-0005-0000-0000-00000D000000}"/>
    <cellStyle name="Calc Currency (2)" xfId="15" xr:uid="{00000000-0005-0000-0000-00000E000000}"/>
    <cellStyle name="Calc Percent (0)" xfId="16" xr:uid="{00000000-0005-0000-0000-00000F000000}"/>
    <cellStyle name="Calc Percent (1)" xfId="17" xr:uid="{00000000-0005-0000-0000-000010000000}"/>
    <cellStyle name="Calc Percent (2)" xfId="18" xr:uid="{00000000-0005-0000-0000-000011000000}"/>
    <cellStyle name="Calc Units (0)" xfId="19" xr:uid="{00000000-0005-0000-0000-000012000000}"/>
    <cellStyle name="Calc Units (1)" xfId="20" xr:uid="{00000000-0005-0000-0000-000013000000}"/>
    <cellStyle name="Calc Units (2)" xfId="21" xr:uid="{00000000-0005-0000-0000-000014000000}"/>
    <cellStyle name="Comma [00]" xfId="22" xr:uid="{00000000-0005-0000-0000-000015000000}"/>
    <cellStyle name="Comma_50-8355เฉพาะปัว" xfId="23" xr:uid="{00000000-0005-0000-0000-000016000000}"/>
    <cellStyle name="Comma_แบบตารางใหม่" xfId="24" xr:uid="{00000000-0005-0000-0000-000017000000}"/>
    <cellStyle name="Currency [00]" xfId="25" xr:uid="{00000000-0005-0000-0000-000018000000}"/>
    <cellStyle name="Date Short" xfId="26" xr:uid="{00000000-0005-0000-0000-000019000000}"/>
    <cellStyle name="Enter Currency (0)" xfId="27" xr:uid="{00000000-0005-0000-0000-00001A000000}"/>
    <cellStyle name="Enter Currency (2)" xfId="28" xr:uid="{00000000-0005-0000-0000-00001B000000}"/>
    <cellStyle name="Enter Units (0)" xfId="29" xr:uid="{00000000-0005-0000-0000-00001C000000}"/>
    <cellStyle name="Enter Units (1)" xfId="30" xr:uid="{00000000-0005-0000-0000-00001D000000}"/>
    <cellStyle name="Enter Units (2)" xfId="31" xr:uid="{00000000-0005-0000-0000-00001E000000}"/>
    <cellStyle name="Grey" xfId="32" xr:uid="{00000000-0005-0000-0000-00001F000000}"/>
    <cellStyle name="Header1" xfId="33" xr:uid="{00000000-0005-0000-0000-000020000000}"/>
    <cellStyle name="Header2" xfId="34" xr:uid="{00000000-0005-0000-0000-000021000000}"/>
    <cellStyle name="Input [yellow]" xfId="35" xr:uid="{00000000-0005-0000-0000-000022000000}"/>
    <cellStyle name="Link Currency (0)" xfId="36" xr:uid="{00000000-0005-0000-0000-000023000000}"/>
    <cellStyle name="Link Currency (2)" xfId="37" xr:uid="{00000000-0005-0000-0000-000024000000}"/>
    <cellStyle name="Link Units (0)" xfId="38" xr:uid="{00000000-0005-0000-0000-000025000000}"/>
    <cellStyle name="Link Units (1)" xfId="39" xr:uid="{00000000-0005-0000-0000-000026000000}"/>
    <cellStyle name="Link Units (2)" xfId="40" xr:uid="{00000000-0005-0000-0000-000027000000}"/>
    <cellStyle name="Normal - Style1" xfId="41" xr:uid="{00000000-0005-0000-0000-000028000000}"/>
    <cellStyle name="Normal_50-10051 &amp; ข31-กพ-50 -ศูนย์แพทย์ศาสตร์ 9 ชั้น" xfId="42" xr:uid="{00000000-0005-0000-0000-000029000000}"/>
    <cellStyle name="Normal_50-10127อุดรธานี" xfId="43" xr:uid="{00000000-0005-0000-0000-00002A000000}"/>
    <cellStyle name="Normal_แบบตารางใหม่" xfId="44" xr:uid="{00000000-0005-0000-0000-00002B000000}"/>
    <cellStyle name="Normal_ใบสรุปราคา (2)" xfId="45" xr:uid="{00000000-0005-0000-0000-00002C000000}"/>
    <cellStyle name="ParaBirimi [0]_RESULTS" xfId="46" xr:uid="{00000000-0005-0000-0000-00002D000000}"/>
    <cellStyle name="ParaBirimi_RESULTS" xfId="47" xr:uid="{00000000-0005-0000-0000-00002E000000}"/>
    <cellStyle name="Percent [0]" xfId="48" xr:uid="{00000000-0005-0000-0000-00002F000000}"/>
    <cellStyle name="Percent [00]" xfId="49" xr:uid="{00000000-0005-0000-0000-000030000000}"/>
    <cellStyle name="Percent [2]" xfId="50" xr:uid="{00000000-0005-0000-0000-000031000000}"/>
    <cellStyle name="PrePop Currency (0)" xfId="51" xr:uid="{00000000-0005-0000-0000-000032000000}"/>
    <cellStyle name="PrePop Currency (2)" xfId="52" xr:uid="{00000000-0005-0000-0000-000033000000}"/>
    <cellStyle name="PrePop Units (0)" xfId="53" xr:uid="{00000000-0005-0000-0000-000034000000}"/>
    <cellStyle name="PrePop Units (1)" xfId="54" xr:uid="{00000000-0005-0000-0000-000035000000}"/>
    <cellStyle name="PrePop Units (2)" xfId="55" xr:uid="{00000000-0005-0000-0000-000036000000}"/>
    <cellStyle name="Text Indent A" xfId="56" xr:uid="{00000000-0005-0000-0000-000037000000}"/>
    <cellStyle name="Text Indent B" xfId="57" xr:uid="{00000000-0005-0000-0000-000038000000}"/>
    <cellStyle name="Text Indent C" xfId="58" xr:uid="{00000000-0005-0000-0000-000039000000}"/>
    <cellStyle name="Virg? [0]_RESULTS" xfId="59" xr:uid="{00000000-0005-0000-0000-00003A000000}"/>
    <cellStyle name="Virg?_RESULTS" xfId="60" xr:uid="{00000000-0005-0000-0000-00003B000000}"/>
    <cellStyle name="เครื่องหมายจุลภาค 2" xfId="62" xr:uid="{00000000-0005-0000-0000-00003D000000}"/>
    <cellStyle name="เครื่องหมายจุลภาค_4580&amp;87-7-46" xfId="63" xr:uid="{00000000-0005-0000-0000-00003E000000}"/>
    <cellStyle name="เชื่อมโยงหลายมิติ_10091" xfId="64" xr:uid="{00000000-0005-0000-0000-00003F000000}"/>
    <cellStyle name="จุลภาค" xfId="61" builtinId="3"/>
    <cellStyle name="ตามการเชื่อมโยงหลายมิติ_10091" xfId="65" xr:uid="{00000000-0005-0000-0000-000040000000}"/>
    <cellStyle name="ปกติ" xfId="0" builtinId="0"/>
    <cellStyle name="ปกติ 2" xfId="66" xr:uid="{00000000-0005-0000-0000-000042000000}"/>
    <cellStyle name="ปกติ_4580&amp;87-7-46" xfId="67" xr:uid="{00000000-0005-0000-0000-000043000000}"/>
    <cellStyle name="ปกติ_50-8732  ฟอร์มตารางใหม่" xfId="68" xr:uid="{00000000-0005-0000-0000-000044000000}"/>
    <cellStyle name="ปกติ_คำนวณค่าเฉลี่ย Factor-F_6%" xfId="69" xr:uid="{00000000-0005-0000-0000-000045000000}"/>
    <cellStyle name="ปกติ_อาคาร สนง.ระบบบริการการแพทย์ฉุกเฉิน 10252" xfId="70" xr:uid="{00000000-0005-0000-0000-00004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14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24909" name="Rectangle 1">
          <a:extLst>
            <a:ext uri="{FF2B5EF4-FFF2-40B4-BE49-F238E27FC236}">
              <a16:creationId xmlns:a16="http://schemas.microsoft.com/office/drawing/2014/main" id="{00000000-0008-0000-0100-00004D610000}"/>
            </a:ext>
          </a:extLst>
        </xdr:cNvPr>
        <xdr:cNvSpPr>
          <a:spLocks noChangeArrowheads="1"/>
        </xdr:cNvSpPr>
      </xdr:nvSpPr>
      <xdr:spPr bwMode="auto">
        <a:xfrm>
          <a:off x="457200" y="39814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20</xdr:row>
      <xdr:rowOff>114300</xdr:rowOff>
    </xdr:from>
    <xdr:to>
      <xdr:col>0</xdr:col>
      <xdr:colOff>285750</xdr:colOff>
      <xdr:row>20</xdr:row>
      <xdr:rowOff>228600</xdr:rowOff>
    </xdr:to>
    <xdr:sp macro="" textlink="">
      <xdr:nvSpPr>
        <xdr:cNvPr id="24910" name="Rectangle 11">
          <a:extLst>
            <a:ext uri="{FF2B5EF4-FFF2-40B4-BE49-F238E27FC236}">
              <a16:creationId xmlns:a16="http://schemas.microsoft.com/office/drawing/2014/main" id="{00000000-0008-0000-0100-00004E610000}"/>
            </a:ext>
          </a:extLst>
        </xdr:cNvPr>
        <xdr:cNvSpPr>
          <a:spLocks noChangeArrowheads="1"/>
        </xdr:cNvSpPr>
      </xdr:nvSpPr>
      <xdr:spPr bwMode="auto">
        <a:xfrm>
          <a:off x="180975" y="59436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66675</xdr:rowOff>
    </xdr:from>
    <xdr:to>
      <xdr:col>0</xdr:col>
      <xdr:colOff>257175</xdr:colOff>
      <xdr:row>20</xdr:row>
      <xdr:rowOff>180975</xdr:rowOff>
    </xdr:to>
    <xdr:sp macro="" textlink="">
      <xdr:nvSpPr>
        <xdr:cNvPr id="24516" name="Rectangle 2">
          <a:extLst>
            <a:ext uri="{FF2B5EF4-FFF2-40B4-BE49-F238E27FC236}">
              <a16:creationId xmlns:a16="http://schemas.microsoft.com/office/drawing/2014/main" id="{00000000-0008-0000-0200-0000C45F0000}"/>
            </a:ext>
          </a:extLst>
        </xdr:cNvPr>
        <xdr:cNvSpPr>
          <a:spLocks noChangeArrowheads="1"/>
        </xdr:cNvSpPr>
      </xdr:nvSpPr>
      <xdr:spPr bwMode="auto">
        <a:xfrm>
          <a:off x="152400" y="56388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21</xdr:row>
      <xdr:rowOff>57150</xdr:rowOff>
    </xdr:from>
    <xdr:to>
      <xdr:col>0</xdr:col>
      <xdr:colOff>257175</xdr:colOff>
      <xdr:row>21</xdr:row>
      <xdr:rowOff>171450</xdr:rowOff>
    </xdr:to>
    <xdr:sp macro="" textlink="">
      <xdr:nvSpPr>
        <xdr:cNvPr id="24517" name="Rectangle 2">
          <a:extLst>
            <a:ext uri="{FF2B5EF4-FFF2-40B4-BE49-F238E27FC236}">
              <a16:creationId xmlns:a16="http://schemas.microsoft.com/office/drawing/2014/main" id="{00000000-0008-0000-0200-0000C55F0000}"/>
            </a:ext>
          </a:extLst>
        </xdr:cNvPr>
        <xdr:cNvSpPr>
          <a:spLocks noChangeArrowheads="1"/>
        </xdr:cNvSpPr>
      </xdr:nvSpPr>
      <xdr:spPr bwMode="auto">
        <a:xfrm>
          <a:off x="152400" y="59055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900-0000040C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39" name="AutoShape 5">
          <a:extLst>
            <a:ext uri="{FF2B5EF4-FFF2-40B4-BE49-F238E27FC236}">
              <a16:creationId xmlns:a16="http://schemas.microsoft.com/office/drawing/2014/main" id="{00000000-0008-0000-0900-0000EF64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900-0000060C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41" name="AutoShape 7">
          <a:extLst>
            <a:ext uri="{FF2B5EF4-FFF2-40B4-BE49-F238E27FC236}">
              <a16:creationId xmlns:a16="http://schemas.microsoft.com/office/drawing/2014/main" id="{00000000-0008-0000-0900-0000F164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900-0000080C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43" name="AutoShape 9">
          <a:extLst>
            <a:ext uri="{FF2B5EF4-FFF2-40B4-BE49-F238E27FC236}">
              <a16:creationId xmlns:a16="http://schemas.microsoft.com/office/drawing/2014/main" id="{00000000-0008-0000-0900-0000F364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&#3591;&#3634;&#3609;&#3585;&#3637;&#3628;&#3634;&#3619;&#3634;&#3594;&#3616;&#3633;&#3599;%2060/6.&#3649;&#3610;&#3610;%20&#3611;&#3619;.%20&#3619;&#3632;&#3610;&#3610;&#3652;&#3615;&#3649;&#3626;&#3591;&#3626;&#3623;&#3656;&#3634;&#3591;&#3621;&#3634;&#3609;&#3585;&#3636;&#3592;&#3585;&#3619;&#3619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วัดใต้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_x0000__x0000__x0000__x0000__x0000_@_x001c__x0014__x0000__x0000__x0000__x0000__x0000__x0002__x0011__x0014__x0000__x0000__x0000__x0000__x0000_ñCe?_x0001__x0000__x0000__x0000_0_x0000_"/>
      <sheetName val="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(ปร6)"/>
      <sheetName val="ปร5"/>
      <sheetName val="สรุปหมวดงาน(ปร5พ)"/>
      <sheetName val="สรุปหมวดงาน(ปร5ก)"/>
      <sheetName val="สรุปหมวดงาน(ปร5ข)"/>
      <sheetName val="สวนที่1-ก่อสร้าง(ปร4)"/>
      <sheetName val="สวนที่2-ครุภันจัดชื(ปร4) (2)"/>
      <sheetName val="สวนที่3-ค่าใช้จ่ายพ(ปร4) "/>
      <sheetName val="คำนวณ Factor F"/>
    </sheetNames>
    <sheetDataSet>
      <sheetData sheetId="0"/>
      <sheetData sheetId="1">
        <row r="13">
          <cell r="F13">
            <v>141150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7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69"/>
  <sheetViews>
    <sheetView showGridLines="0" topLeftCell="B7" workbookViewId="0">
      <selection activeCell="G12" sqref="G12"/>
    </sheetView>
  </sheetViews>
  <sheetFormatPr defaultRowHeight="21"/>
  <cols>
    <col min="1" max="1" width="7.6640625" style="2" customWidth="1"/>
    <col min="2" max="2" width="26.1640625" style="2" customWidth="1"/>
    <col min="3" max="3" width="18.83203125" style="2" customWidth="1"/>
    <col min="4" max="4" width="21" style="2" customWidth="1"/>
    <col min="5" max="5" width="14.33203125" style="2" customWidth="1"/>
    <col min="6" max="6" width="21.5" style="2" customWidth="1"/>
    <col min="7" max="7" width="18.33203125" style="2" customWidth="1"/>
    <col min="8" max="8" width="22.1640625" style="2" customWidth="1"/>
    <col min="9" max="9" width="12" style="2" customWidth="1"/>
    <col min="10" max="10" width="19.6640625" style="2" customWidth="1"/>
    <col min="11" max="16384" width="9.33203125" style="2"/>
  </cols>
  <sheetData>
    <row r="1" spans="2:7" ht="21.75" thickBot="1"/>
    <row r="2" spans="2:7" ht="35.25" thickBot="1">
      <c r="B2" s="629" t="s">
        <v>397</v>
      </c>
      <c r="C2" s="630"/>
      <c r="D2" s="630"/>
      <c r="E2" s="630"/>
      <c r="F2" s="631" t="s">
        <v>398</v>
      </c>
      <c r="G2" s="632"/>
    </row>
    <row r="3" spans="2:7" ht="26.25" customHeight="1">
      <c r="B3" s="3" t="s">
        <v>399</v>
      </c>
      <c r="C3" s="4"/>
      <c r="D3" s="4"/>
      <c r="E3" s="5"/>
      <c r="F3" s="377" t="s">
        <v>400</v>
      </c>
      <c r="G3" s="6">
        <v>0</v>
      </c>
    </row>
    <row r="4" spans="2:7" ht="27" customHeight="1">
      <c r="B4" s="633" t="s">
        <v>401</v>
      </c>
      <c r="C4" s="634"/>
      <c r="D4" s="634"/>
      <c r="E4" s="7"/>
      <c r="F4" s="377" t="s">
        <v>402</v>
      </c>
      <c r="G4" s="6">
        <v>0</v>
      </c>
    </row>
    <row r="5" spans="2:7" ht="23.25">
      <c r="B5" s="8" t="s">
        <v>403</v>
      </c>
      <c r="C5" s="9"/>
      <c r="D5" s="10">
        <f>'[3](ปร6)'!F13</f>
        <v>141150</v>
      </c>
      <c r="E5" s="7" t="s">
        <v>404</v>
      </c>
      <c r="F5" s="377" t="s">
        <v>405</v>
      </c>
      <c r="G5" s="11">
        <v>0.06</v>
      </c>
    </row>
    <row r="6" spans="2:7" ht="32.25" customHeight="1">
      <c r="B6" s="12" t="s">
        <v>406</v>
      </c>
      <c r="C6" s="635" t="s">
        <v>407</v>
      </c>
      <c r="D6" s="635"/>
      <c r="E6" s="7"/>
      <c r="F6" s="377" t="s">
        <v>408</v>
      </c>
      <c r="G6" s="6">
        <v>7.0000000000000007E-2</v>
      </c>
    </row>
    <row r="7" spans="2:7" ht="16.5" customHeight="1" thickBot="1">
      <c r="B7" s="13"/>
      <c r="C7" s="9"/>
      <c r="D7" s="9"/>
      <c r="E7" s="7"/>
      <c r="F7" s="14"/>
      <c r="G7" s="378"/>
    </row>
    <row r="8" spans="2:7" ht="22.5" thickTop="1">
      <c r="B8" s="15" t="s">
        <v>409</v>
      </c>
      <c r="C8" s="16">
        <f>IF(C9&lt;499999,500000,VLOOKUP(C9,factor_table,1,TRUE))</f>
        <v>500000</v>
      </c>
      <c r="D8" s="17" t="s">
        <v>410</v>
      </c>
      <c r="E8" s="7"/>
      <c r="F8" s="18" t="s">
        <v>73</v>
      </c>
      <c r="G8" s="19" t="s">
        <v>411</v>
      </c>
    </row>
    <row r="9" spans="2:7" ht="22.5" thickBot="1">
      <c r="B9" s="20" t="s">
        <v>412</v>
      </c>
      <c r="C9" s="21">
        <f>D5</f>
        <v>141150</v>
      </c>
      <c r="D9" s="9" t="s">
        <v>413</v>
      </c>
      <c r="E9" s="7"/>
      <c r="F9" s="22" t="s">
        <v>414</v>
      </c>
      <c r="G9" s="379"/>
    </row>
    <row r="10" spans="2:7" ht="23.25" thickTop="1" thickBot="1">
      <c r="B10" s="23" t="s">
        <v>415</v>
      </c>
      <c r="C10" s="24">
        <f>IF(C9&gt;500000001,500000001,INDEX(factor_table,MATCH(C8,factor_table,0)+1,1))</f>
        <v>1000000</v>
      </c>
      <c r="D10" s="25" t="s">
        <v>416</v>
      </c>
      <c r="E10" s="7"/>
      <c r="F10" s="380">
        <v>500000</v>
      </c>
      <c r="G10" s="381">
        <v>1.3073999999999999</v>
      </c>
    </row>
    <row r="11" spans="2:7" ht="22.5" thickTop="1">
      <c r="B11" s="13"/>
      <c r="C11" s="9"/>
      <c r="D11" s="9"/>
      <c r="E11" s="7"/>
      <c r="F11" s="380">
        <v>1000000</v>
      </c>
      <c r="G11" s="381">
        <v>1.3049999999999999</v>
      </c>
    </row>
    <row r="12" spans="2:7" ht="21.75">
      <c r="B12" s="26" t="s">
        <v>417</v>
      </c>
      <c r="C12" s="27">
        <f>VLOOKUP(C8,$F$10:$G$33,2,FALSE)</f>
        <v>1.3073999999999999</v>
      </c>
      <c r="D12" s="9" t="s">
        <v>418</v>
      </c>
      <c r="E12" s="7"/>
      <c r="F12" s="380">
        <v>2000000</v>
      </c>
      <c r="G12" s="382">
        <v>1.3035000000000001</v>
      </c>
    </row>
    <row r="13" spans="2:7" ht="22.5" thickBot="1">
      <c r="B13" s="26" t="s">
        <v>419</v>
      </c>
      <c r="C13" s="27">
        <f>VLOOKUP(C10,$F$10:$G$33,2,FALSE)</f>
        <v>1.3049999999999999</v>
      </c>
      <c r="D13" s="9" t="s">
        <v>420</v>
      </c>
      <c r="E13" s="7"/>
      <c r="F13" s="380">
        <v>5000000</v>
      </c>
      <c r="G13" s="382">
        <v>1.3003</v>
      </c>
    </row>
    <row r="14" spans="2:7" ht="27.75" thickTop="1" thickBot="1">
      <c r="B14" s="20" t="s">
        <v>406</v>
      </c>
      <c r="C14" s="28">
        <f>ROUND(C12-(((C12-C13)*(C9-C8))/(C10-C8)),4)</f>
        <v>1.3090999999999999</v>
      </c>
      <c r="D14" s="29" t="s">
        <v>421</v>
      </c>
      <c r="E14" s="7"/>
      <c r="F14" s="380">
        <v>10000000</v>
      </c>
      <c r="G14" s="382">
        <v>1.2943</v>
      </c>
    </row>
    <row r="15" spans="2:7" ht="22.5" thickTop="1">
      <c r="B15" s="13"/>
      <c r="C15" s="9"/>
      <c r="D15" s="29"/>
      <c r="E15" s="7"/>
      <c r="F15" s="380">
        <v>15000000</v>
      </c>
      <c r="G15" s="382">
        <v>1.2594000000000001</v>
      </c>
    </row>
    <row r="16" spans="2:7" ht="23.25">
      <c r="B16" s="26" t="s">
        <v>422</v>
      </c>
      <c r="C16" s="30">
        <f>C9*C14</f>
        <v>184779.465</v>
      </c>
      <c r="D16" s="9"/>
      <c r="E16" s="7"/>
      <c r="F16" s="380">
        <v>20000000</v>
      </c>
      <c r="G16" s="382">
        <v>1.2518</v>
      </c>
    </row>
    <row r="17" spans="2:7" ht="23.25">
      <c r="B17" s="626" t="s">
        <v>1</v>
      </c>
      <c r="C17" s="627"/>
      <c r="D17" s="627"/>
      <c r="E17" s="628"/>
      <c r="F17" s="380">
        <v>25000000</v>
      </c>
      <c r="G17" s="382">
        <v>1.2248000000000001</v>
      </c>
    </row>
    <row r="18" spans="2:7" ht="21.75">
      <c r="B18" s="13"/>
      <c r="C18" s="9"/>
      <c r="D18" s="9"/>
      <c r="E18" s="7"/>
      <c r="F18" s="380">
        <v>30000000</v>
      </c>
      <c r="G18" s="382">
        <v>1.2163999999999999</v>
      </c>
    </row>
    <row r="19" spans="2:7" ht="21.75">
      <c r="B19" s="13"/>
      <c r="C19" s="9"/>
      <c r="D19" s="9"/>
      <c r="E19" s="7"/>
      <c r="F19" s="380">
        <v>40000000</v>
      </c>
      <c r="G19" s="382">
        <v>1.2161</v>
      </c>
    </row>
    <row r="20" spans="2:7" ht="21.75">
      <c r="B20" s="13"/>
      <c r="C20" s="17" t="s">
        <v>1</v>
      </c>
      <c r="D20" s="9"/>
      <c r="E20" s="7"/>
      <c r="F20" s="380">
        <v>50000000</v>
      </c>
      <c r="G20" s="382">
        <v>1.2159</v>
      </c>
    </row>
    <row r="21" spans="2:7" ht="21.75">
      <c r="B21" s="13"/>
      <c r="C21" s="9" t="s">
        <v>1</v>
      </c>
      <c r="D21" s="9"/>
      <c r="E21" s="7"/>
      <c r="F21" s="380">
        <v>60000000</v>
      </c>
      <c r="G21" s="382">
        <v>1.2060999999999999</v>
      </c>
    </row>
    <row r="22" spans="2:7" ht="21.75">
      <c r="B22" s="13"/>
      <c r="C22" s="9" t="s">
        <v>1</v>
      </c>
      <c r="D22" s="9"/>
      <c r="E22" s="7"/>
      <c r="F22" s="380">
        <v>70000000</v>
      </c>
      <c r="G22" s="382">
        <v>1.2050000000000001</v>
      </c>
    </row>
    <row r="23" spans="2:7" ht="23.25">
      <c r="B23" s="31"/>
      <c r="C23" s="32" t="s">
        <v>1</v>
      </c>
      <c r="D23" s="29"/>
      <c r="E23" s="7"/>
      <c r="F23" s="380">
        <v>80000000</v>
      </c>
      <c r="G23" s="382">
        <v>1.2050000000000001</v>
      </c>
    </row>
    <row r="24" spans="2:7" ht="21.75">
      <c r="B24" s="13"/>
      <c r="C24" s="9" t="s">
        <v>1</v>
      </c>
      <c r="D24" s="9"/>
      <c r="E24" s="7"/>
      <c r="F24" s="380">
        <v>90000000</v>
      </c>
      <c r="G24" s="382">
        <v>1.2049000000000001</v>
      </c>
    </row>
    <row r="25" spans="2:7" ht="21.75">
      <c r="B25" s="13"/>
      <c r="C25" s="9"/>
      <c r="D25" s="9"/>
      <c r="E25" s="33"/>
      <c r="F25" s="380">
        <v>100000000</v>
      </c>
      <c r="G25" s="382">
        <v>1.2049000000000001</v>
      </c>
    </row>
    <row r="26" spans="2:7" ht="21.75">
      <c r="B26" s="13"/>
      <c r="C26" s="9"/>
      <c r="D26" s="9"/>
      <c r="E26" s="7"/>
      <c r="F26" s="380">
        <v>150000000</v>
      </c>
      <c r="G26" s="382">
        <v>1.2022999999999999</v>
      </c>
    </row>
    <row r="27" spans="2:7" ht="23.25">
      <c r="B27" s="13"/>
      <c r="C27" s="9"/>
      <c r="D27" s="9"/>
      <c r="E27" s="34" t="s">
        <v>1</v>
      </c>
      <c r="F27" s="380">
        <v>200000000</v>
      </c>
      <c r="G27" s="382">
        <v>1.2022999999999999</v>
      </c>
    </row>
    <row r="28" spans="2:7" ht="21.75">
      <c r="B28" s="13"/>
      <c r="C28" s="9"/>
      <c r="D28" s="9"/>
      <c r="E28" s="7"/>
      <c r="F28" s="380">
        <v>250000000</v>
      </c>
      <c r="G28" s="382">
        <v>1.2013</v>
      </c>
    </row>
    <row r="29" spans="2:7" ht="21.75">
      <c r="B29" s="13"/>
      <c r="C29" s="9"/>
      <c r="D29" s="9"/>
      <c r="E29" s="33"/>
      <c r="F29" s="380">
        <v>300000000</v>
      </c>
      <c r="G29" s="382">
        <v>1.1951000000000001</v>
      </c>
    </row>
    <row r="30" spans="2:7" ht="21.75">
      <c r="B30" s="13"/>
      <c r="C30" s="9"/>
      <c r="D30" s="9"/>
      <c r="E30" s="7"/>
      <c r="F30" s="380">
        <v>350000000</v>
      </c>
      <c r="G30" s="382">
        <v>1.1866000000000001</v>
      </c>
    </row>
    <row r="31" spans="2:7" ht="21.75">
      <c r="B31" s="13"/>
      <c r="C31" s="9"/>
      <c r="D31" s="9"/>
      <c r="E31" s="33"/>
      <c r="F31" s="380">
        <v>400000000</v>
      </c>
      <c r="G31" s="382">
        <v>1.1858</v>
      </c>
    </row>
    <row r="32" spans="2:7" ht="21.75">
      <c r="B32" s="13"/>
      <c r="C32" s="9"/>
      <c r="D32" s="9"/>
      <c r="E32" s="7"/>
      <c r="F32" s="380">
        <v>500000000</v>
      </c>
      <c r="G32" s="382">
        <v>1.1853</v>
      </c>
    </row>
    <row r="33" spans="2:7" ht="21.75">
      <c r="B33" s="35"/>
      <c r="C33" s="36"/>
      <c r="D33" s="36"/>
      <c r="E33" s="37"/>
      <c r="F33" s="383">
        <v>500000001</v>
      </c>
      <c r="G33" s="382">
        <v>1.1788000000000001</v>
      </c>
    </row>
    <row r="34" spans="2:7">
      <c r="G34" s="2" t="s">
        <v>1</v>
      </c>
    </row>
    <row r="53" spans="8:10" ht="50.25" customHeight="1"/>
    <row r="54" spans="8:10" ht="50.25" customHeight="1"/>
    <row r="55" spans="8:10" ht="50.25" customHeight="1"/>
    <row r="64" spans="8:10">
      <c r="H64" s="384"/>
      <c r="I64" s="384"/>
      <c r="J64" s="384"/>
    </row>
    <row r="65" spans="8:10">
      <c r="H65" s="384"/>
      <c r="I65" s="384"/>
      <c r="J65" s="384"/>
    </row>
    <row r="66" spans="8:10">
      <c r="H66" s="384"/>
      <c r="I66" s="384"/>
      <c r="J66" s="384"/>
    </row>
    <row r="67" spans="8:10">
      <c r="H67" s="384"/>
      <c r="I67" s="384"/>
      <c r="J67" s="384"/>
    </row>
    <row r="68" spans="8:10">
      <c r="H68" s="384"/>
      <c r="I68" s="384"/>
      <c r="J68" s="384"/>
    </row>
    <row r="69" spans="8:10">
      <c r="H69" s="384"/>
      <c r="I69" s="384"/>
      <c r="J69" s="384"/>
    </row>
  </sheetData>
  <mergeCells count="5">
    <mergeCell ref="B17:E17"/>
    <mergeCell ref="B2:E2"/>
    <mergeCell ref="F2:G2"/>
    <mergeCell ref="B4:D4"/>
    <mergeCell ref="C6:D6"/>
  </mergeCells>
  <phoneticPr fontId="12" type="noConversion"/>
  <pageMargins left="0.8" right="0.38" top="1.1499999999999999" bottom="0.56999999999999995" header="0.5" footer="0.5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79"/>
  <sheetViews>
    <sheetView showGridLines="0" tabSelected="1" view="pageBreakPreview" zoomScale="110" zoomScaleSheetLayoutView="110" workbookViewId="0">
      <selection activeCell="E22" sqref="E22:I22"/>
    </sheetView>
  </sheetViews>
  <sheetFormatPr defaultColWidth="9.1640625" defaultRowHeight="18.75"/>
  <cols>
    <col min="1" max="1" width="8" style="231" customWidth="1"/>
    <col min="2" max="2" width="16.6640625" style="231" customWidth="1"/>
    <col min="3" max="3" width="22.6640625" style="231" customWidth="1"/>
    <col min="4" max="4" width="15.83203125" style="231" customWidth="1"/>
    <col min="5" max="5" width="14.5" style="231" customWidth="1"/>
    <col min="6" max="6" width="16.6640625" style="231" customWidth="1"/>
    <col min="7" max="7" width="13.6640625" style="231" customWidth="1"/>
    <col min="8" max="8" width="7.83203125" style="231" customWidth="1"/>
    <col min="9" max="9" width="16" style="231" customWidth="1"/>
    <col min="10" max="10" width="15.33203125" style="231" customWidth="1"/>
    <col min="11" max="11" width="20.5" style="231" customWidth="1"/>
    <col min="12" max="16384" width="9.1640625" style="231"/>
  </cols>
  <sheetData>
    <row r="1" spans="1:14" ht="36" customHeight="1">
      <c r="A1" s="484" t="s">
        <v>0</v>
      </c>
      <c r="B1" s="484"/>
      <c r="C1" s="484"/>
      <c r="D1" s="484"/>
      <c r="E1" s="484"/>
      <c r="F1" s="484"/>
      <c r="G1" s="484"/>
      <c r="H1" s="484"/>
      <c r="I1" s="484"/>
      <c r="K1" s="232" t="s">
        <v>1</v>
      </c>
    </row>
    <row r="2" spans="1:14" ht="21.75">
      <c r="A2" s="495" t="str">
        <f>ปร5!A3</f>
        <v>ชื่อโครงการ/งานก่อสร้าง    งานปรับปรุงระบบไฟฟ้าภายในมหาวิทยาลัยราชภัฏลำปาง</v>
      </c>
      <c r="B2" s="496"/>
      <c r="C2" s="496"/>
      <c r="D2" s="496"/>
      <c r="E2" s="496"/>
      <c r="F2" s="496"/>
      <c r="G2" s="496"/>
      <c r="H2" s="496"/>
      <c r="I2" s="497"/>
    </row>
    <row r="3" spans="1:14" ht="21.75">
      <c r="A3" s="495" t="str">
        <f>ปร5!A4</f>
        <v>สถานที่ก่อสร้าง   ภายในบริเวณมหาวิทยาลัยราชภัฏลำปาง                                   แบบเลขที่</v>
      </c>
      <c r="B3" s="496"/>
      <c r="C3" s="496"/>
      <c r="D3" s="496"/>
      <c r="E3" s="496"/>
      <c r="F3" s="496"/>
      <c r="G3" s="496"/>
      <c r="H3" s="496"/>
      <c r="I3" s="497"/>
    </row>
    <row r="4" spans="1:14" ht="21.75">
      <c r="A4" s="495" t="str">
        <f>ปร5!A5</f>
        <v>หน่วยงานเจ้าของโครงการ/งานก่อสร้าง   มหาวิทยาลัยราชภัฏลำปาง</v>
      </c>
      <c r="B4" s="496"/>
      <c r="C4" s="496"/>
      <c r="D4" s="496"/>
      <c r="E4" s="496"/>
      <c r="F4" s="496"/>
      <c r="G4" s="496"/>
      <c r="H4" s="496"/>
      <c r="I4" s="497"/>
    </row>
    <row r="5" spans="1:14" ht="21.75">
      <c r="A5" s="495" t="s">
        <v>2</v>
      </c>
      <c r="B5" s="496"/>
      <c r="C5" s="496"/>
      <c r="D5" s="496"/>
      <c r="E5" s="496"/>
      <c r="F5" s="496"/>
      <c r="G5" s="496"/>
      <c r="H5" s="496"/>
      <c r="I5" s="497"/>
    </row>
    <row r="6" spans="1:14" ht="21.75">
      <c r="A6" s="498" t="s">
        <v>3</v>
      </c>
      <c r="B6" s="499"/>
      <c r="C6" s="499"/>
      <c r="D6" s="499"/>
      <c r="E6" s="499"/>
      <c r="F6" s="499"/>
      <c r="G6" s="499"/>
      <c r="H6" s="499"/>
      <c r="I6" s="500"/>
    </row>
    <row r="7" spans="1:14" ht="21.75">
      <c r="A7" s="501" t="s">
        <v>4</v>
      </c>
      <c r="B7" s="502"/>
      <c r="C7" s="502"/>
      <c r="D7" s="502"/>
      <c r="E7" s="502"/>
      <c r="F7" s="502"/>
      <c r="G7" s="502"/>
      <c r="H7" s="502"/>
      <c r="I7" s="503"/>
    </row>
    <row r="8" spans="1:14" ht="21.75">
      <c r="A8" s="233" t="s">
        <v>5</v>
      </c>
      <c r="B8" s="234"/>
      <c r="C8" s="235"/>
      <c r="D8" s="236"/>
      <c r="E8" s="237"/>
      <c r="F8" s="237"/>
      <c r="G8" s="238"/>
      <c r="H8" s="239"/>
      <c r="I8" s="240"/>
    </row>
    <row r="9" spans="1:14" ht="21.75">
      <c r="A9" s="241" t="s">
        <v>6</v>
      </c>
      <c r="B9" s="242"/>
      <c r="C9" s="243"/>
      <c r="D9" s="244"/>
      <c r="E9" s="245"/>
      <c r="F9" s="245"/>
      <c r="G9" s="245"/>
      <c r="H9" s="244"/>
      <c r="I9" s="246"/>
      <c r="J9" s="247"/>
      <c r="K9" s="247"/>
      <c r="L9" s="247"/>
      <c r="M9" s="247"/>
      <c r="N9" s="247"/>
    </row>
    <row r="10" spans="1:14" ht="7.5" customHeight="1">
      <c r="A10" s="248"/>
      <c r="B10" s="249"/>
      <c r="C10" s="239"/>
      <c r="D10" s="239"/>
      <c r="E10" s="250"/>
      <c r="F10" s="251"/>
      <c r="G10" s="252"/>
      <c r="H10" s="253"/>
      <c r="I10" s="240"/>
      <c r="J10" s="247"/>
      <c r="K10" s="247"/>
      <c r="L10" s="247"/>
      <c r="M10" s="247"/>
      <c r="N10" s="247"/>
    </row>
    <row r="11" spans="1:14" s="254" customFormat="1" ht="24" customHeight="1">
      <c r="A11" s="485" t="s">
        <v>7</v>
      </c>
      <c r="B11" s="487" t="s">
        <v>8</v>
      </c>
      <c r="C11" s="488"/>
      <c r="D11" s="489"/>
      <c r="E11" s="493" t="s">
        <v>9</v>
      </c>
      <c r="F11" s="494"/>
      <c r="G11" s="487" t="s">
        <v>10</v>
      </c>
      <c r="H11" s="488"/>
      <c r="I11" s="489"/>
      <c r="J11" s="247"/>
      <c r="K11" s="247"/>
      <c r="L11" s="247"/>
      <c r="M11" s="247"/>
      <c r="N11" s="247"/>
    </row>
    <row r="12" spans="1:14" s="254" customFormat="1" ht="24" customHeight="1">
      <c r="A12" s="486"/>
      <c r="B12" s="490"/>
      <c r="C12" s="491"/>
      <c r="D12" s="492"/>
      <c r="E12" s="255"/>
      <c r="F12" s="255"/>
      <c r="G12" s="490"/>
      <c r="H12" s="491"/>
      <c r="I12" s="492"/>
      <c r="J12" s="247"/>
      <c r="K12" s="247"/>
      <c r="L12" s="247"/>
      <c r="M12" s="247"/>
      <c r="N12" s="247"/>
    </row>
    <row r="13" spans="1:14" s="254" customFormat="1" ht="24" customHeight="1">
      <c r="A13" s="256">
        <v>1</v>
      </c>
      <c r="B13" s="257" t="s">
        <v>11</v>
      </c>
      <c r="C13" s="258"/>
      <c r="D13" s="259"/>
      <c r="E13" s="260"/>
      <c r="F13" s="261"/>
      <c r="G13" s="472" t="s">
        <v>12</v>
      </c>
      <c r="H13" s="473"/>
      <c r="I13" s="474"/>
      <c r="J13" s="247"/>
      <c r="K13" s="247"/>
      <c r="L13" s="247"/>
      <c r="M13" s="247"/>
      <c r="N13" s="247"/>
    </row>
    <row r="14" spans="1:14" s="254" customFormat="1" ht="24" customHeight="1">
      <c r="A14" s="262"/>
      <c r="B14" s="263" t="s">
        <v>13</v>
      </c>
      <c r="C14" s="264"/>
      <c r="D14" s="265">
        <f>ปร5!H10</f>
        <v>0</v>
      </c>
      <c r="E14" s="266"/>
      <c r="F14" s="267"/>
      <c r="G14" s="481" t="s">
        <v>14</v>
      </c>
      <c r="H14" s="482"/>
      <c r="I14" s="483"/>
      <c r="J14" s="247"/>
      <c r="K14" s="247"/>
      <c r="L14" s="247"/>
      <c r="M14" s="247"/>
      <c r="N14" s="247"/>
    </row>
    <row r="15" spans="1:14" s="254" customFormat="1" ht="24" customHeight="1">
      <c r="A15" s="268">
        <v>2</v>
      </c>
      <c r="B15" s="269" t="s">
        <v>15</v>
      </c>
      <c r="C15" s="270"/>
      <c r="D15" s="271"/>
      <c r="E15" s="260"/>
      <c r="F15" s="261"/>
      <c r="G15" s="481" t="s">
        <v>16</v>
      </c>
      <c r="H15" s="482"/>
      <c r="I15" s="483"/>
      <c r="J15" s="247"/>
      <c r="K15" s="247"/>
      <c r="L15" s="247"/>
      <c r="M15" s="247"/>
      <c r="N15" s="247"/>
    </row>
    <row r="16" spans="1:14" s="254" customFormat="1" ht="24" customHeight="1">
      <c r="A16" s="272"/>
      <c r="B16" s="263" t="s">
        <v>17</v>
      </c>
      <c r="C16" s="264"/>
      <c r="D16" s="273">
        <v>7.0000000000000007E-2</v>
      </c>
      <c r="E16" s="266"/>
      <c r="F16" s="267"/>
      <c r="G16" s="481" t="s">
        <v>18</v>
      </c>
      <c r="H16" s="482"/>
      <c r="I16" s="483"/>
      <c r="J16" s="247"/>
      <c r="K16" s="247"/>
      <c r="L16" s="247"/>
      <c r="M16" s="247"/>
      <c r="N16" s="247"/>
    </row>
    <row r="17" spans="1:14" s="254" customFormat="1" ht="24" customHeight="1">
      <c r="A17" s="268">
        <v>3</v>
      </c>
      <c r="B17" s="269" t="s">
        <v>19</v>
      </c>
      <c r="C17" s="270"/>
      <c r="D17" s="271"/>
      <c r="E17" s="274"/>
      <c r="F17" s="275"/>
      <c r="G17" s="276"/>
      <c r="H17" s="277"/>
      <c r="I17" s="278"/>
      <c r="J17" s="247"/>
      <c r="K17" s="247"/>
      <c r="L17" s="247"/>
      <c r="M17" s="247"/>
      <c r="N17" s="247"/>
    </row>
    <row r="18" spans="1:14" s="254" customFormat="1" ht="24" customHeight="1">
      <c r="A18" s="279"/>
      <c r="B18" s="264"/>
      <c r="C18" s="264"/>
      <c r="D18" s="280"/>
      <c r="E18" s="281"/>
      <c r="F18" s="282"/>
      <c r="G18" s="283"/>
      <c r="H18" s="284"/>
      <c r="I18" s="285"/>
      <c r="J18" s="247"/>
      <c r="K18" s="247"/>
      <c r="L18" s="247"/>
      <c r="M18" s="247"/>
      <c r="N18" s="247"/>
    </row>
    <row r="19" spans="1:14" s="247" customFormat="1" ht="24" customHeight="1">
      <c r="A19" s="286" t="s">
        <v>20</v>
      </c>
      <c r="B19" s="287"/>
      <c r="C19" s="288"/>
      <c r="D19" s="288"/>
      <c r="E19" s="289"/>
      <c r="F19" s="290"/>
      <c r="G19" s="283"/>
      <c r="H19" s="284"/>
      <c r="I19" s="285"/>
    </row>
    <row r="20" spans="1:14" s="247" customFormat="1" ht="25.5" customHeight="1" thickBot="1">
      <c r="A20" s="291" t="s">
        <v>21</v>
      </c>
      <c r="B20" s="292"/>
      <c r="C20" s="293"/>
      <c r="D20" s="293"/>
      <c r="E20" s="294"/>
      <c r="F20" s="295"/>
      <c r="G20" s="475"/>
      <c r="H20" s="476"/>
      <c r="I20" s="477"/>
    </row>
    <row r="21" spans="1:14" s="247" customFormat="1" ht="25.5" customHeight="1" thickTop="1">
      <c r="A21" s="296"/>
      <c r="B21" s="297" t="s">
        <v>22</v>
      </c>
      <c r="C21" s="298"/>
      <c r="D21" s="299" t="s">
        <v>23</v>
      </c>
      <c r="E21" s="300"/>
      <c r="F21" s="301"/>
      <c r="G21" s="478" t="s">
        <v>24</v>
      </c>
      <c r="H21" s="479"/>
      <c r="I21" s="480"/>
    </row>
    <row r="22" spans="1:14" s="247" customFormat="1" ht="25.5" customHeight="1">
      <c r="A22" s="302"/>
      <c r="B22" s="467" t="s">
        <v>25</v>
      </c>
      <c r="C22" s="467"/>
      <c r="D22" s="468"/>
      <c r="E22" s="469"/>
      <c r="F22" s="470"/>
      <c r="G22" s="470"/>
      <c r="H22" s="470"/>
      <c r="I22" s="471"/>
    </row>
    <row r="23" spans="1:14" s="309" customFormat="1" ht="10.5" customHeight="1">
      <c r="A23" s="304"/>
      <c r="B23" s="305"/>
      <c r="C23" s="306"/>
      <c r="D23" s="306"/>
      <c r="E23" s="306"/>
      <c r="F23" s="307"/>
      <c r="G23" s="307"/>
      <c r="H23" s="307"/>
      <c r="I23" s="308"/>
      <c r="J23" s="247"/>
      <c r="K23" s="247"/>
      <c r="L23" s="247"/>
      <c r="M23" s="247"/>
      <c r="N23" s="247"/>
    </row>
    <row r="24" spans="1:14" s="309" customFormat="1" ht="27" customHeight="1">
      <c r="A24" s="310"/>
      <c r="B24" s="311"/>
      <c r="C24" s="310"/>
      <c r="D24" s="310"/>
      <c r="E24" s="312"/>
      <c r="F24" s="312"/>
      <c r="G24" s="313"/>
      <c r="H24" s="314"/>
      <c r="I24" s="315"/>
      <c r="J24" s="247"/>
      <c r="K24" s="247"/>
      <c r="L24" s="247"/>
      <c r="M24" s="247"/>
      <c r="N24" s="247"/>
    </row>
    <row r="25" spans="1:14" s="309" customFormat="1" ht="17.25" customHeight="1"/>
    <row r="26" spans="1:14" ht="24" customHeight="1">
      <c r="A26" s="316"/>
      <c r="B26" s="317"/>
      <c r="C26" s="310"/>
      <c r="D26" s="216" t="s">
        <v>26</v>
      </c>
      <c r="E26" s="216"/>
      <c r="F26" s="216"/>
      <c r="G26" s="216"/>
      <c r="H26" s="216"/>
      <c r="I26" s="315"/>
      <c r="J26" s="319"/>
      <c r="K26" s="319"/>
    </row>
    <row r="27" spans="1:14" ht="24" customHeight="1">
      <c r="A27" s="316"/>
      <c r="B27" s="317"/>
      <c r="C27" s="310"/>
      <c r="D27" s="216" t="s">
        <v>27</v>
      </c>
      <c r="E27" s="216"/>
      <c r="F27" s="216"/>
      <c r="G27" s="216"/>
      <c r="H27" s="216"/>
      <c r="I27" s="315"/>
      <c r="J27" s="319"/>
      <c r="K27" s="319"/>
    </row>
    <row r="28" spans="1:14" ht="24" customHeight="1">
      <c r="A28" s="316"/>
      <c r="B28" s="317"/>
      <c r="C28" s="310"/>
      <c r="D28" s="216"/>
      <c r="E28" s="216"/>
      <c r="F28" s="216"/>
      <c r="G28" s="216"/>
      <c r="H28" s="216"/>
      <c r="I28" s="315"/>
      <c r="J28" s="319"/>
      <c r="K28" s="319"/>
    </row>
    <row r="29" spans="1:14" s="309" customFormat="1" ht="25.5" customHeight="1">
      <c r="A29" s="316"/>
      <c r="B29" s="317"/>
      <c r="C29" s="310"/>
      <c r="D29" s="216" t="s">
        <v>28</v>
      </c>
      <c r="E29" s="216"/>
      <c r="F29" s="216"/>
      <c r="G29" s="216"/>
      <c r="H29" s="216"/>
      <c r="I29" s="315"/>
      <c r="J29" s="319"/>
      <c r="K29" s="319"/>
    </row>
    <row r="30" spans="1:14" s="309" customFormat="1" ht="25.5" customHeight="1">
      <c r="A30" s="316"/>
      <c r="B30" s="317"/>
      <c r="C30" s="310"/>
      <c r="D30" s="216" t="s">
        <v>29</v>
      </c>
      <c r="E30" s="216"/>
      <c r="F30" s="216"/>
      <c r="G30" s="216"/>
      <c r="H30" s="216"/>
      <c r="I30" s="319"/>
      <c r="J30" s="319"/>
      <c r="K30" s="319"/>
    </row>
    <row r="31" spans="1:14" s="309" customFormat="1" ht="25.5" customHeight="1">
      <c r="A31" s="316"/>
      <c r="B31" s="317"/>
      <c r="C31" s="310"/>
      <c r="D31" s="216"/>
      <c r="E31" s="216"/>
      <c r="F31" s="216"/>
      <c r="G31" s="216"/>
      <c r="H31" s="216"/>
      <c r="I31" s="319"/>
      <c r="J31" s="319"/>
      <c r="K31" s="319"/>
    </row>
    <row r="32" spans="1:14" s="309" customFormat="1" ht="24" customHeight="1">
      <c r="A32" s="321"/>
      <c r="B32" s="322"/>
      <c r="C32" s="322"/>
      <c r="D32" s="216" t="s">
        <v>30</v>
      </c>
      <c r="E32" s="216"/>
      <c r="F32" s="216"/>
      <c r="G32" s="216"/>
      <c r="H32" s="216"/>
      <c r="I32" s="303"/>
      <c r="J32" s="303"/>
      <c r="K32" s="303"/>
    </row>
    <row r="33" spans="1:11" s="309" customFormat="1" ht="21" customHeight="1">
      <c r="A33" s="318"/>
      <c r="B33" s="310"/>
      <c r="C33" s="310"/>
      <c r="D33" s="216" t="s">
        <v>31</v>
      </c>
      <c r="E33" s="216"/>
      <c r="F33" s="216"/>
      <c r="G33" s="216"/>
      <c r="H33" s="216"/>
      <c r="I33" s="303"/>
      <c r="J33" s="303"/>
      <c r="K33" s="303"/>
    </row>
    <row r="34" spans="1:11" s="309" customFormat="1" ht="13.5" customHeight="1">
      <c r="A34" s="318"/>
      <c r="B34" s="310"/>
      <c r="C34" s="310"/>
      <c r="D34" s="320"/>
      <c r="E34" s="310"/>
      <c r="F34" s="310"/>
      <c r="G34" s="310"/>
      <c r="H34" s="319"/>
      <c r="I34" s="303"/>
      <c r="J34" s="303"/>
      <c r="K34" s="303"/>
    </row>
    <row r="35" spans="1:11" s="309" customFormat="1" ht="24" customHeight="1">
      <c r="A35" s="318"/>
      <c r="B35" s="310"/>
      <c r="C35" s="310"/>
      <c r="D35" s="444" t="s">
        <v>28</v>
      </c>
      <c r="E35" s="444"/>
      <c r="F35" s="444"/>
      <c r="G35" s="444"/>
      <c r="H35" s="444"/>
      <c r="I35" s="303"/>
      <c r="J35" s="303"/>
      <c r="K35" s="303"/>
    </row>
    <row r="36" spans="1:11" s="309" customFormat="1" ht="21" customHeight="1">
      <c r="A36" s="318"/>
      <c r="B36" s="323"/>
      <c r="C36" s="231"/>
      <c r="D36" s="443" t="s">
        <v>32</v>
      </c>
      <c r="E36" s="443"/>
      <c r="F36" s="443"/>
      <c r="G36" s="216"/>
      <c r="H36" s="216"/>
      <c r="I36" s="303"/>
      <c r="J36" s="303"/>
      <c r="K36" s="303"/>
    </row>
    <row r="37" spans="1:11" s="309" customFormat="1" ht="21" customHeight="1">
      <c r="A37" s="319"/>
      <c r="B37" s="303"/>
      <c r="C37" s="231"/>
      <c r="D37" s="465"/>
      <c r="E37" s="465"/>
      <c r="F37" s="465"/>
      <c r="G37" s="216"/>
      <c r="H37" s="216"/>
      <c r="I37" s="303"/>
      <c r="J37" s="303"/>
      <c r="K37" s="303"/>
    </row>
    <row r="38" spans="1:11" s="309" customFormat="1" ht="14.25" customHeight="1">
      <c r="A38" s="319"/>
      <c r="B38" s="303"/>
      <c r="C38" s="324"/>
      <c r="D38" s="466" t="s">
        <v>33</v>
      </c>
      <c r="E38" s="466"/>
      <c r="F38" s="466"/>
      <c r="G38" s="466"/>
      <c r="H38" s="466"/>
      <c r="I38" s="303"/>
      <c r="J38" s="303"/>
      <c r="K38" s="303"/>
    </row>
    <row r="39" spans="1:11" s="309" customFormat="1" ht="21" customHeight="1">
      <c r="A39" s="319"/>
      <c r="B39" s="303"/>
      <c r="C39" s="231"/>
      <c r="D39" s="466" t="s">
        <v>34</v>
      </c>
      <c r="E39" s="466"/>
      <c r="F39" s="466"/>
      <c r="G39" s="216"/>
      <c r="H39" s="216"/>
      <c r="I39" s="303"/>
      <c r="J39" s="303"/>
      <c r="K39" s="303"/>
    </row>
    <row r="40" spans="1:11" s="309" customFormat="1" ht="21" customHeight="1">
      <c r="A40" s="319"/>
      <c r="B40" s="303"/>
      <c r="C40" s="231"/>
      <c r="D40" s="303"/>
      <c r="E40" s="319"/>
      <c r="F40" s="319"/>
      <c r="G40" s="319"/>
      <c r="H40" s="319"/>
      <c r="I40" s="303"/>
      <c r="J40" s="303"/>
      <c r="K40" s="303"/>
    </row>
    <row r="41" spans="1:11" s="309" customFormat="1" ht="21" customHeight="1">
      <c r="A41" s="319"/>
      <c r="B41" s="303"/>
      <c r="C41" s="247"/>
      <c r="D41" s="303"/>
      <c r="E41" s="319"/>
      <c r="F41" s="319"/>
      <c r="G41" s="319"/>
      <c r="H41" s="319"/>
      <c r="I41" s="303"/>
      <c r="J41" s="303"/>
      <c r="K41" s="303"/>
    </row>
    <row r="42" spans="1:11" s="309" customFormat="1" ht="21" customHeight="1">
      <c r="A42" s="325"/>
      <c r="B42" s="326"/>
      <c r="C42" s="325"/>
      <c r="D42" s="325"/>
      <c r="E42" s="327"/>
      <c r="F42" s="325"/>
      <c r="G42" s="325"/>
      <c r="H42" s="325"/>
      <c r="I42" s="325"/>
    </row>
    <row r="43" spans="1:11" s="309" customFormat="1" ht="21" customHeight="1">
      <c r="A43" s="325"/>
      <c r="B43" s="328"/>
      <c r="C43" s="325"/>
      <c r="D43" s="325"/>
      <c r="E43" s="325"/>
      <c r="F43" s="329"/>
      <c r="G43" s="325"/>
      <c r="H43" s="325"/>
      <c r="I43" s="325"/>
    </row>
    <row r="44" spans="1:11" s="309" customFormat="1"/>
    <row r="45" spans="1:11" s="309" customFormat="1"/>
    <row r="46" spans="1:11" s="309" customFormat="1">
      <c r="C46" s="247"/>
    </row>
    <row r="47" spans="1:11" s="309" customFormat="1"/>
    <row r="48" spans="1:11" s="309" customFormat="1"/>
    <row r="49" s="309" customFormat="1"/>
    <row r="50" s="309" customFormat="1"/>
    <row r="51" s="309" customFormat="1"/>
    <row r="52" s="309" customFormat="1"/>
    <row r="53" s="309" customFormat="1"/>
    <row r="54" s="309" customFormat="1"/>
    <row r="55" s="309" customFormat="1"/>
    <row r="56" s="309" customFormat="1"/>
    <row r="57" s="309" customFormat="1"/>
    <row r="58" s="309" customFormat="1"/>
    <row r="59" s="309" customFormat="1"/>
    <row r="60" s="309" customFormat="1"/>
    <row r="61" s="309" customFormat="1"/>
    <row r="62" s="309" customFormat="1"/>
    <row r="63" s="309" customFormat="1"/>
    <row r="64" s="309" customFormat="1"/>
    <row r="65" s="309" customFormat="1"/>
    <row r="66" s="309" customFormat="1"/>
    <row r="67" s="309" customFormat="1"/>
    <row r="68" s="309" customFormat="1"/>
    <row r="69" s="309" customFormat="1"/>
    <row r="70" s="309" customFormat="1"/>
    <row r="71" s="309" customFormat="1"/>
    <row r="72" s="309" customFormat="1"/>
    <row r="73" s="309" customFormat="1"/>
    <row r="74" s="309" customFormat="1"/>
    <row r="75" s="309" customFormat="1"/>
    <row r="76" s="309" customFormat="1"/>
    <row r="77" s="309" customFormat="1"/>
    <row r="78" s="309" customFormat="1"/>
    <row r="79" s="309" customFormat="1"/>
  </sheetData>
  <mergeCells count="22">
    <mergeCell ref="A1:I1"/>
    <mergeCell ref="A11:A12"/>
    <mergeCell ref="B11:D12"/>
    <mergeCell ref="E11:F11"/>
    <mergeCell ref="G11:I12"/>
    <mergeCell ref="A2:I2"/>
    <mergeCell ref="A3:I3"/>
    <mergeCell ref="A4:I4"/>
    <mergeCell ref="A5:I5"/>
    <mergeCell ref="A6:I6"/>
    <mergeCell ref="A7:I7"/>
    <mergeCell ref="G13:I13"/>
    <mergeCell ref="G20:I20"/>
    <mergeCell ref="G21:I21"/>
    <mergeCell ref="G14:I14"/>
    <mergeCell ref="G15:I15"/>
    <mergeCell ref="G16:I16"/>
    <mergeCell ref="D37:F37"/>
    <mergeCell ref="D38:H38"/>
    <mergeCell ref="D39:F39"/>
    <mergeCell ref="B22:D22"/>
    <mergeCell ref="E22:I22"/>
  </mergeCells>
  <phoneticPr fontId="0" type="noConversion"/>
  <pageMargins left="0.35433070866141736" right="0.23622047244094491" top="0.74803149606299213" bottom="0.47244094488188981" header="0.59055118110236227" footer="0.31496062992125984"/>
  <pageSetup paperSize="9" scale="81" orientation="portrait" horizontalDpi="4294967294" r:id="rId1"/>
  <headerFooter alignWithMargins="0">
    <oddHeader>&amp;R&amp;14แบบ ปร.6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view="pageBreakPreview" topLeftCell="A25" zoomScale="120" zoomScaleNormal="110" zoomScaleSheetLayoutView="120" workbookViewId="0">
      <selection activeCell="E20" sqref="E20:H20"/>
    </sheetView>
  </sheetViews>
  <sheetFormatPr defaultColWidth="9.1640625" defaultRowHeight="21.75"/>
  <cols>
    <col min="1" max="1" width="6.83203125" style="216" customWidth="1"/>
    <col min="2" max="3" width="9.1640625" style="216"/>
    <col min="4" max="4" width="9.33203125" style="216" bestFit="1" customWidth="1"/>
    <col min="5" max="5" width="8.6640625" style="216" customWidth="1"/>
    <col min="6" max="7" width="9.1640625" style="216"/>
    <col min="8" max="8" width="11" style="216" customWidth="1"/>
    <col min="9" max="16384" width="9.1640625" style="216"/>
  </cols>
  <sheetData>
    <row r="1" spans="1:11" ht="24">
      <c r="A1" s="484" t="s">
        <v>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>
      <c r="A2" s="517" t="s">
        <v>35</v>
      </c>
      <c r="B2" s="567"/>
      <c r="C2" s="567"/>
      <c r="D2" s="567"/>
      <c r="E2" s="567"/>
      <c r="F2" s="567"/>
      <c r="G2" s="567"/>
      <c r="H2" s="567"/>
      <c r="I2" s="567"/>
      <c r="J2" s="567"/>
      <c r="K2" s="636"/>
    </row>
    <row r="3" spans="1:11">
      <c r="A3" s="517" t="s">
        <v>36</v>
      </c>
      <c r="B3" s="567"/>
      <c r="C3" s="567"/>
      <c r="D3" s="567"/>
      <c r="E3" s="567"/>
      <c r="F3" s="567"/>
      <c r="G3" s="567"/>
      <c r="H3" s="567"/>
      <c r="I3" s="567"/>
      <c r="J3" s="567"/>
      <c r="K3" s="636"/>
    </row>
    <row r="4" spans="1:11">
      <c r="A4" s="517" t="s">
        <v>37</v>
      </c>
      <c r="B4" s="567"/>
      <c r="C4" s="567"/>
      <c r="D4" s="567"/>
      <c r="E4" s="567"/>
      <c r="F4" s="567"/>
      <c r="G4" s="567"/>
      <c r="H4" s="567"/>
      <c r="I4" s="567"/>
      <c r="J4" s="567"/>
      <c r="K4" s="636"/>
    </row>
    <row r="5" spans="1:11">
      <c r="A5" s="517" t="s">
        <v>38</v>
      </c>
      <c r="B5" s="567"/>
      <c r="C5" s="567"/>
      <c r="D5" s="567"/>
      <c r="E5" s="567"/>
      <c r="F5" s="567"/>
      <c r="G5" s="567"/>
      <c r="H5" s="567"/>
      <c r="I5" s="567"/>
      <c r="J5" s="567"/>
      <c r="K5" s="636"/>
    </row>
    <row r="6" spans="1:11">
      <c r="A6" s="517" t="s">
        <v>39</v>
      </c>
      <c r="B6" s="567"/>
      <c r="C6" s="567"/>
      <c r="D6" s="567"/>
      <c r="E6" s="567"/>
      <c r="F6" s="567"/>
      <c r="G6" s="567"/>
      <c r="H6" s="567"/>
      <c r="I6" s="567"/>
      <c r="J6" s="567"/>
      <c r="K6" s="636"/>
    </row>
    <row r="7" spans="1:11" ht="22.5" thickBot="1">
      <c r="A7" s="637" t="s">
        <v>4</v>
      </c>
      <c r="B7" s="637"/>
      <c r="C7" s="637"/>
      <c r="D7" s="637"/>
      <c r="E7" s="637"/>
      <c r="F7" s="637"/>
      <c r="G7" s="637"/>
      <c r="H7" s="637"/>
      <c r="I7" s="637"/>
      <c r="J7" s="637"/>
      <c r="K7" s="637"/>
    </row>
    <row r="8" spans="1:11" ht="22.5" thickTop="1">
      <c r="A8" s="504" t="s">
        <v>7</v>
      </c>
      <c r="B8" s="504" t="s">
        <v>8</v>
      </c>
      <c r="C8" s="504"/>
      <c r="D8" s="504"/>
      <c r="E8" s="504"/>
      <c r="F8" s="523" t="s">
        <v>40</v>
      </c>
      <c r="G8" s="524"/>
      <c r="H8" s="519" t="s">
        <v>41</v>
      </c>
      <c r="I8" s="523" t="s">
        <v>42</v>
      </c>
      <c r="J8" s="524"/>
      <c r="K8" s="519" t="s">
        <v>10</v>
      </c>
    </row>
    <row r="9" spans="1:11">
      <c r="A9" s="504"/>
      <c r="B9" s="504"/>
      <c r="C9" s="504"/>
      <c r="D9" s="504"/>
      <c r="E9" s="504"/>
      <c r="F9" s="521" t="s">
        <v>43</v>
      </c>
      <c r="G9" s="522"/>
      <c r="H9" s="520"/>
      <c r="I9" s="521" t="s">
        <v>44</v>
      </c>
      <c r="J9" s="522"/>
      <c r="K9" s="520"/>
    </row>
    <row r="10" spans="1:11">
      <c r="A10" s="217">
        <v>1</v>
      </c>
      <c r="B10" s="505" t="s">
        <v>45</v>
      </c>
      <c r="C10" s="506"/>
      <c r="D10" s="506"/>
      <c r="E10" s="218"/>
      <c r="F10" s="518"/>
      <c r="G10" s="509"/>
      <c r="H10" s="219"/>
      <c r="I10" s="515"/>
      <c r="J10" s="516"/>
      <c r="K10" s="217"/>
    </row>
    <row r="11" spans="1:11">
      <c r="A11" s="217">
        <v>2</v>
      </c>
      <c r="B11" s="505" t="s">
        <v>46</v>
      </c>
      <c r="C11" s="506"/>
      <c r="D11" s="506"/>
      <c r="E11" s="218"/>
      <c r="F11" s="518"/>
      <c r="G11" s="509"/>
      <c r="H11" s="220"/>
      <c r="I11" s="515"/>
      <c r="J11" s="516"/>
      <c r="K11" s="217"/>
    </row>
    <row r="12" spans="1:11">
      <c r="A12" s="217">
        <v>3</v>
      </c>
      <c r="B12" s="505" t="s">
        <v>47</v>
      </c>
      <c r="C12" s="506"/>
      <c r="D12" s="506"/>
      <c r="E12" s="218"/>
      <c r="F12" s="518"/>
      <c r="G12" s="509"/>
      <c r="H12" s="220"/>
      <c r="I12" s="518"/>
      <c r="J12" s="509"/>
      <c r="K12" s="217"/>
    </row>
    <row r="13" spans="1:11">
      <c r="A13" s="217"/>
      <c r="B13" s="221"/>
      <c r="C13" s="222"/>
      <c r="D13" s="222"/>
      <c r="E13" s="223"/>
      <c r="F13" s="508"/>
      <c r="G13" s="509"/>
      <c r="H13" s="217"/>
      <c r="I13" s="224"/>
      <c r="J13" s="218"/>
      <c r="K13" s="217"/>
    </row>
    <row r="14" spans="1:11">
      <c r="A14" s="217"/>
      <c r="B14" s="512" t="s">
        <v>48</v>
      </c>
      <c r="C14" s="513"/>
      <c r="D14" s="513"/>
      <c r="E14" s="514"/>
      <c r="F14" s="508"/>
      <c r="G14" s="509"/>
      <c r="H14" s="217"/>
      <c r="I14" s="224"/>
      <c r="J14" s="218"/>
      <c r="K14" s="217"/>
    </row>
    <row r="15" spans="1:11">
      <c r="A15" s="217"/>
      <c r="B15" s="505" t="s">
        <v>49</v>
      </c>
      <c r="C15" s="506"/>
      <c r="D15" s="506"/>
      <c r="E15" s="225">
        <v>0</v>
      </c>
      <c r="F15" s="508"/>
      <c r="G15" s="509"/>
      <c r="H15" s="217"/>
      <c r="I15" s="224"/>
      <c r="J15" s="218"/>
      <c r="K15" s="217"/>
    </row>
    <row r="16" spans="1:11">
      <c r="A16" s="217"/>
      <c r="B16" s="505" t="s">
        <v>50</v>
      </c>
      <c r="C16" s="506"/>
      <c r="D16" s="506"/>
      <c r="E16" s="225">
        <v>0</v>
      </c>
      <c r="F16" s="508"/>
      <c r="G16" s="509"/>
      <c r="H16" s="217"/>
      <c r="I16" s="224"/>
      <c r="J16" s="218"/>
      <c r="K16" s="217"/>
    </row>
    <row r="17" spans="1:11">
      <c r="A17" s="217"/>
      <c r="B17" s="505" t="s">
        <v>51</v>
      </c>
      <c r="C17" s="506"/>
      <c r="D17" s="506"/>
      <c r="E17" s="226">
        <v>0.06</v>
      </c>
      <c r="F17" s="508"/>
      <c r="G17" s="509"/>
      <c r="H17" s="217"/>
      <c r="I17" s="224"/>
      <c r="J17" s="218"/>
      <c r="K17" s="217"/>
    </row>
    <row r="18" spans="1:11">
      <c r="A18" s="217"/>
      <c r="B18" s="510" t="s">
        <v>52</v>
      </c>
      <c r="C18" s="511"/>
      <c r="D18" s="511"/>
      <c r="E18" s="227">
        <v>7.0000000000000007E-2</v>
      </c>
      <c r="F18" s="508"/>
      <c r="G18" s="509"/>
      <c r="H18" s="217"/>
      <c r="I18" s="224"/>
      <c r="J18" s="218"/>
      <c r="K18" s="217"/>
    </row>
    <row r="19" spans="1:11">
      <c r="A19" s="219" t="s">
        <v>53</v>
      </c>
      <c r="B19" s="506" t="s">
        <v>54</v>
      </c>
      <c r="C19" s="506"/>
      <c r="D19" s="506"/>
      <c r="E19" s="506"/>
      <c r="F19" s="506"/>
      <c r="G19" s="506"/>
      <c r="H19" s="506"/>
      <c r="I19" s="515"/>
      <c r="J19" s="516"/>
      <c r="K19" s="218"/>
    </row>
    <row r="20" spans="1:11">
      <c r="A20" s="217"/>
      <c r="B20" s="505" t="s">
        <v>55</v>
      </c>
      <c r="C20" s="506"/>
      <c r="D20" s="506"/>
      <c r="E20" s="507"/>
      <c r="F20" s="507"/>
      <c r="G20" s="507"/>
      <c r="H20" s="507"/>
      <c r="I20" s="526"/>
      <c r="J20" s="527"/>
      <c r="K20" s="218"/>
    </row>
    <row r="21" spans="1:11">
      <c r="A21" s="228"/>
      <c r="B21" s="507" t="s">
        <v>56</v>
      </c>
      <c r="C21" s="507"/>
      <c r="D21" s="229"/>
      <c r="E21" s="228" t="s">
        <v>57</v>
      </c>
      <c r="F21" s="228"/>
      <c r="G21" s="228"/>
      <c r="H21" s="228"/>
      <c r="I21" s="228"/>
      <c r="J21" s="228"/>
      <c r="K21" s="228"/>
    </row>
    <row r="22" spans="1:11">
      <c r="A22" s="222"/>
      <c r="B22" s="525" t="s">
        <v>58</v>
      </c>
      <c r="C22" s="525"/>
      <c r="D22" s="230"/>
      <c r="E22" s="222" t="s">
        <v>59</v>
      </c>
      <c r="F22" s="222"/>
      <c r="G22" s="222"/>
      <c r="H22" s="222"/>
      <c r="I22" s="222"/>
      <c r="J22" s="222"/>
      <c r="K22" s="222"/>
    </row>
    <row r="25" spans="1:11">
      <c r="B25" s="216" t="s">
        <v>26</v>
      </c>
      <c r="G25" s="444" t="s">
        <v>28</v>
      </c>
      <c r="H25" s="444"/>
      <c r="I25" s="444"/>
      <c r="J25" s="444"/>
      <c r="K25" s="444"/>
    </row>
    <row r="26" spans="1:11">
      <c r="B26" s="216" t="s">
        <v>60</v>
      </c>
      <c r="G26" s="443" t="s">
        <v>61</v>
      </c>
      <c r="H26" s="443"/>
      <c r="I26" s="443"/>
    </row>
    <row r="27" spans="1:11">
      <c r="G27" s="465"/>
      <c r="H27" s="465"/>
      <c r="I27" s="465"/>
    </row>
    <row r="28" spans="1:11">
      <c r="B28" s="216" t="s">
        <v>28</v>
      </c>
      <c r="G28" s="466" t="s">
        <v>33</v>
      </c>
      <c r="H28" s="466"/>
      <c r="I28" s="466"/>
      <c r="J28" s="466"/>
      <c r="K28" s="466"/>
    </row>
    <row r="29" spans="1:11">
      <c r="B29" s="216" t="s">
        <v>62</v>
      </c>
      <c r="G29" s="465" t="s">
        <v>63</v>
      </c>
      <c r="H29" s="465"/>
      <c r="I29" s="465"/>
    </row>
    <row r="30" spans="1:11">
      <c r="G30" s="465"/>
      <c r="H30" s="465"/>
      <c r="I30" s="465"/>
    </row>
    <row r="31" spans="1:11">
      <c r="B31" s="216" t="s">
        <v>30</v>
      </c>
      <c r="G31" s="466"/>
      <c r="H31" s="466"/>
      <c r="I31" s="466"/>
      <c r="J31" s="466"/>
      <c r="K31" s="466"/>
    </row>
    <row r="32" spans="1:11">
      <c r="B32" s="216" t="s">
        <v>64</v>
      </c>
      <c r="G32" s="465"/>
      <c r="H32" s="465"/>
      <c r="I32" s="465"/>
    </row>
    <row r="34" spans="7:11">
      <c r="G34" s="466"/>
      <c r="H34" s="466"/>
      <c r="I34" s="466"/>
      <c r="J34" s="466"/>
      <c r="K34" s="466"/>
    </row>
    <row r="35" spans="7:11">
      <c r="G35" s="465"/>
      <c r="H35" s="465"/>
      <c r="I35" s="465"/>
    </row>
  </sheetData>
  <mergeCells count="50">
    <mergeCell ref="I12:J12"/>
    <mergeCell ref="G35:I35"/>
    <mergeCell ref="G28:K28"/>
    <mergeCell ref="G29:I29"/>
    <mergeCell ref="G31:K31"/>
    <mergeCell ref="G32:I32"/>
    <mergeCell ref="G34:K34"/>
    <mergeCell ref="F17:G17"/>
    <mergeCell ref="G30:I30"/>
    <mergeCell ref="I20:J20"/>
    <mergeCell ref="I19:J19"/>
    <mergeCell ref="G27:I27"/>
    <mergeCell ref="F9:G9"/>
    <mergeCell ref="B12:D12"/>
    <mergeCell ref="F12:G12"/>
    <mergeCell ref="F18:G18"/>
    <mergeCell ref="B22:C22"/>
    <mergeCell ref="B21:C21"/>
    <mergeCell ref="I11:J11"/>
    <mergeCell ref="A1:K1"/>
    <mergeCell ref="A2:K2"/>
    <mergeCell ref="A3:K3"/>
    <mergeCell ref="A4:K4"/>
    <mergeCell ref="A5:K5"/>
    <mergeCell ref="F10:G10"/>
    <mergeCell ref="K8:K9"/>
    <mergeCell ref="I10:J10"/>
    <mergeCell ref="I9:J9"/>
    <mergeCell ref="F11:G11"/>
    <mergeCell ref="H8:H9"/>
    <mergeCell ref="A6:K6"/>
    <mergeCell ref="A7:K7"/>
    <mergeCell ref="I8:J8"/>
    <mergeCell ref="F8:G8"/>
    <mergeCell ref="A8:A9"/>
    <mergeCell ref="B8:E9"/>
    <mergeCell ref="B11:D11"/>
    <mergeCell ref="B10:D10"/>
    <mergeCell ref="B20:D20"/>
    <mergeCell ref="E20:H20"/>
    <mergeCell ref="F13:G13"/>
    <mergeCell ref="F14:G14"/>
    <mergeCell ref="F15:G15"/>
    <mergeCell ref="B18:D18"/>
    <mergeCell ref="B14:E14"/>
    <mergeCell ref="B15:D15"/>
    <mergeCell ref="F16:G16"/>
    <mergeCell ref="B19:H19"/>
    <mergeCell ref="B16:D16"/>
    <mergeCell ref="B17:D17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  <headerFooter>
    <oddHeader>&amp;Rแบบ ปร.5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O37"/>
  <sheetViews>
    <sheetView showGridLines="0" view="pageLayout" topLeftCell="A16" zoomScaleSheetLayoutView="90" workbookViewId="0">
      <selection activeCell="G23" sqref="G23"/>
    </sheetView>
  </sheetViews>
  <sheetFormatPr defaultColWidth="9.1640625" defaultRowHeight="21.75"/>
  <cols>
    <col min="1" max="1" width="2.5" style="98" customWidth="1"/>
    <col min="2" max="2" width="7.5" style="98" customWidth="1"/>
    <col min="3" max="3" width="10.1640625" style="98" customWidth="1"/>
    <col min="4" max="4" width="29.5" style="98" customWidth="1"/>
    <col min="5" max="5" width="22.5" style="98" customWidth="1"/>
    <col min="6" max="6" width="17.6640625" style="98" customWidth="1"/>
    <col min="7" max="7" width="16.83203125" style="98" customWidth="1"/>
    <col min="8" max="8" width="15.33203125" style="98" customWidth="1"/>
    <col min="9" max="9" width="9.1640625" style="98" customWidth="1"/>
    <col min="10" max="10" width="13.5" style="98" customWidth="1"/>
    <col min="11" max="11" width="17.33203125" style="98" customWidth="1"/>
    <col min="12" max="16384" width="9.1640625" style="98"/>
  </cols>
  <sheetData>
    <row r="1" spans="1:15" ht="32.25" customHeight="1">
      <c r="B1" s="530" t="s">
        <v>65</v>
      </c>
      <c r="C1" s="530"/>
      <c r="D1" s="530"/>
      <c r="E1" s="530"/>
      <c r="F1" s="530"/>
      <c r="G1" s="530"/>
      <c r="H1" s="530"/>
    </row>
    <row r="2" spans="1:15" ht="23.25" customHeight="1">
      <c r="A2" s="153"/>
      <c r="B2" s="375" t="s">
        <v>66</v>
      </c>
      <c r="C2" s="375"/>
      <c r="D2" s="375"/>
      <c r="E2" s="375"/>
      <c r="F2" s="375"/>
      <c r="G2" s="375"/>
      <c r="H2" s="375"/>
      <c r="I2" s="638"/>
      <c r="J2" s="638"/>
      <c r="K2" s="638"/>
      <c r="L2" s="638"/>
      <c r="M2" s="153"/>
    </row>
    <row r="3" spans="1:15" ht="23.25" customHeight="1">
      <c r="A3" s="153"/>
      <c r="B3" s="376" t="s">
        <v>67</v>
      </c>
      <c r="C3" s="376"/>
      <c r="D3" s="376"/>
      <c r="E3" s="376"/>
      <c r="F3" s="376"/>
      <c r="G3" s="376"/>
      <c r="H3" s="376"/>
      <c r="I3" s="638"/>
      <c r="J3" s="638"/>
      <c r="K3" s="638"/>
      <c r="L3" s="638"/>
      <c r="M3" s="639"/>
      <c r="N3" s="639"/>
      <c r="O3" s="639"/>
    </row>
    <row r="4" spans="1:15" ht="23.25" customHeight="1">
      <c r="A4" s="153"/>
      <c r="B4" s="376" t="s">
        <v>68</v>
      </c>
      <c r="C4" s="376"/>
      <c r="D4" s="376"/>
      <c r="E4" s="376"/>
      <c r="F4" s="376"/>
      <c r="G4" s="376"/>
      <c r="H4" s="376"/>
      <c r="I4" s="638"/>
      <c r="J4" s="638"/>
      <c r="K4" s="638"/>
      <c r="L4" s="638"/>
      <c r="M4" s="211"/>
      <c r="N4" s="211"/>
      <c r="O4" s="211"/>
    </row>
    <row r="5" spans="1:15" ht="23.25" customHeight="1">
      <c r="A5" s="153"/>
      <c r="B5" s="536" t="s">
        <v>69</v>
      </c>
      <c r="C5" s="536"/>
      <c r="D5" s="536"/>
      <c r="E5" s="536"/>
      <c r="F5" s="536"/>
      <c r="G5" s="536"/>
      <c r="H5" s="536"/>
      <c r="I5" s="638"/>
      <c r="J5" s="211"/>
      <c r="K5" s="211"/>
      <c r="L5" s="211"/>
      <c r="M5" s="211"/>
      <c r="N5" s="211"/>
      <c r="O5" s="211"/>
    </row>
    <row r="6" spans="1:15" ht="23.25" customHeight="1">
      <c r="A6" s="153"/>
      <c r="B6" s="536" t="s">
        <v>38</v>
      </c>
      <c r="C6" s="536"/>
      <c r="D6" s="536"/>
      <c r="E6" s="536"/>
      <c r="F6" s="536"/>
      <c r="G6" s="536"/>
      <c r="H6" s="536"/>
      <c r="I6" s="638"/>
      <c r="J6" s="211"/>
      <c r="K6" s="211"/>
      <c r="L6" s="211"/>
      <c r="M6" s="211"/>
      <c r="N6" s="211"/>
      <c r="O6" s="211"/>
    </row>
    <row r="7" spans="1:15" ht="23.25" customHeight="1">
      <c r="A7" s="153"/>
      <c r="B7" s="536" t="s">
        <v>70</v>
      </c>
      <c r="C7" s="536"/>
      <c r="D7" s="536"/>
      <c r="E7" s="536"/>
      <c r="F7" s="536"/>
      <c r="G7" s="536"/>
      <c r="H7" s="536"/>
      <c r="I7" s="638"/>
      <c r="J7" s="211"/>
      <c r="K7" s="211"/>
      <c r="L7" s="211"/>
      <c r="M7" s="211"/>
      <c r="N7" s="211"/>
      <c r="O7" s="211"/>
    </row>
    <row r="8" spans="1:15" ht="23.25" customHeight="1">
      <c r="A8" s="153"/>
      <c r="B8" s="536" t="s">
        <v>71</v>
      </c>
      <c r="C8" s="536"/>
      <c r="D8" s="536"/>
      <c r="E8" s="536"/>
      <c r="F8" s="536"/>
      <c r="G8" s="536"/>
      <c r="H8" s="536"/>
      <c r="I8" s="153"/>
      <c r="J8" s="214"/>
      <c r="K8" s="211"/>
      <c r="L8" s="211"/>
      <c r="M8" s="211"/>
      <c r="N8" s="211"/>
      <c r="O8" s="211"/>
    </row>
    <row r="9" spans="1:15" ht="23.25" customHeight="1">
      <c r="A9" s="153"/>
      <c r="B9" s="215"/>
      <c r="C9" s="185"/>
      <c r="D9" s="186"/>
      <c r="E9" s="535" t="s">
        <v>4</v>
      </c>
      <c r="F9" s="535"/>
      <c r="G9" s="535"/>
      <c r="H9" s="535"/>
      <c r="I9" s="153"/>
      <c r="J9" s="214"/>
      <c r="K9" s="211"/>
      <c r="L9" s="211"/>
      <c r="M9" s="211"/>
      <c r="N9" s="211"/>
      <c r="O9" s="211"/>
    </row>
    <row r="10" spans="1:15" ht="32.25" customHeight="1">
      <c r="B10" s="187" t="s">
        <v>72</v>
      </c>
      <c r="C10" s="531" t="s">
        <v>8</v>
      </c>
      <c r="D10" s="532"/>
      <c r="E10" s="188" t="s">
        <v>73</v>
      </c>
      <c r="F10" s="188" t="s">
        <v>74</v>
      </c>
      <c r="G10" s="189" t="s">
        <v>75</v>
      </c>
      <c r="H10" s="213" t="s">
        <v>10</v>
      </c>
      <c r="I10" s="153"/>
      <c r="J10" s="211"/>
      <c r="K10" s="211"/>
      <c r="L10"/>
      <c r="M10" s="211"/>
      <c r="N10" s="211"/>
      <c r="O10" s="212" t="s">
        <v>4</v>
      </c>
    </row>
    <row r="11" spans="1:15" ht="22.5" customHeight="1">
      <c r="B11" s="190">
        <v>1</v>
      </c>
      <c r="C11" s="533" t="s">
        <v>76</v>
      </c>
      <c r="D11" s="534"/>
      <c r="E11" s="191"/>
      <c r="F11" s="192"/>
      <c r="G11" s="191"/>
      <c r="H11" s="193"/>
    </row>
    <row r="12" spans="1:15" ht="22.5" customHeight="1">
      <c r="B12" s="194">
        <v>2</v>
      </c>
      <c r="C12" s="528" t="s">
        <v>77</v>
      </c>
      <c r="D12" s="529"/>
      <c r="E12" s="191"/>
      <c r="F12" s="433"/>
      <c r="G12" s="191"/>
      <c r="H12" s="195"/>
    </row>
    <row r="13" spans="1:15" ht="22.5" customHeight="1">
      <c r="B13" s="194">
        <v>3</v>
      </c>
      <c r="C13" s="528" t="s">
        <v>78</v>
      </c>
      <c r="D13" s="529"/>
      <c r="E13" s="191"/>
      <c r="F13" s="433"/>
      <c r="G13" s="191"/>
      <c r="H13" s="195"/>
    </row>
    <row r="14" spans="1:15" ht="22.5" customHeight="1">
      <c r="B14" s="194">
        <v>4</v>
      </c>
      <c r="C14" s="528" t="s">
        <v>79</v>
      </c>
      <c r="D14" s="529"/>
      <c r="E14" s="191"/>
      <c r="F14" s="196"/>
      <c r="G14" s="191"/>
      <c r="H14" s="195"/>
    </row>
    <row r="15" spans="1:15" ht="22.5" customHeight="1">
      <c r="B15" s="194"/>
      <c r="C15" s="197"/>
      <c r="D15" s="198"/>
      <c r="E15" s="191"/>
      <c r="F15" s="191"/>
      <c r="G15" s="191"/>
      <c r="H15" s="195"/>
    </row>
    <row r="16" spans="1:15" ht="22.5" customHeight="1">
      <c r="B16" s="194"/>
      <c r="C16" s="198"/>
      <c r="D16" s="198"/>
      <c r="E16" s="191"/>
      <c r="F16" s="191"/>
      <c r="G16" s="191"/>
      <c r="H16" s="195"/>
    </row>
    <row r="17" spans="2:8" ht="22.5" customHeight="1">
      <c r="B17" s="194"/>
      <c r="C17" s="198" t="s">
        <v>80</v>
      </c>
      <c r="D17" s="199"/>
      <c r="E17" s="191"/>
      <c r="F17" s="191"/>
      <c r="G17" s="191"/>
      <c r="H17" s="195"/>
    </row>
    <row r="18" spans="2:8" ht="22.5" customHeight="1">
      <c r="B18" s="194"/>
      <c r="C18" s="198" t="s">
        <v>81</v>
      </c>
      <c r="D18" s="200"/>
      <c r="E18" s="191"/>
      <c r="F18" s="191"/>
      <c r="G18" s="191"/>
      <c r="H18" s="195"/>
    </row>
    <row r="19" spans="2:8" ht="22.5" customHeight="1">
      <c r="B19" s="194"/>
      <c r="C19" s="198" t="s">
        <v>82</v>
      </c>
      <c r="D19" s="199"/>
      <c r="E19" s="191"/>
      <c r="F19" s="191"/>
      <c r="G19" s="191"/>
      <c r="H19" s="195"/>
    </row>
    <row r="20" spans="2:8" ht="22.5" customHeight="1">
      <c r="B20" s="194"/>
      <c r="C20" s="198" t="s">
        <v>83</v>
      </c>
      <c r="D20" s="200"/>
      <c r="E20" s="191"/>
      <c r="F20" s="191"/>
      <c r="G20" s="191"/>
      <c r="H20" s="195"/>
    </row>
    <row r="21" spans="2:8" ht="22.5" customHeight="1">
      <c r="B21" s="194"/>
      <c r="C21" s="198" t="s">
        <v>84</v>
      </c>
      <c r="D21" s="200"/>
      <c r="E21" s="191"/>
      <c r="F21" s="191"/>
      <c r="G21" s="191"/>
      <c r="H21" s="195"/>
    </row>
    <row r="22" spans="2:8" ht="22.5" customHeight="1">
      <c r="B22" s="201"/>
      <c r="C22" s="202"/>
      <c r="D22" s="203"/>
      <c r="E22" s="204"/>
      <c r="F22" s="204"/>
      <c r="G22" s="204"/>
      <c r="H22" s="205"/>
    </row>
    <row r="23" spans="2:8" ht="22.5" customHeight="1" thickBot="1">
      <c r="B23" s="206"/>
      <c r="C23" s="207"/>
      <c r="D23" s="208"/>
      <c r="E23" s="209"/>
      <c r="F23" s="210" t="s">
        <v>42</v>
      </c>
      <c r="G23" s="330"/>
      <c r="H23" s="195"/>
    </row>
    <row r="24" spans="2:8" ht="22.5" thickTop="1"/>
    <row r="26" spans="2:8">
      <c r="B26" s="442"/>
      <c r="C26" s="442"/>
      <c r="D26" s="442"/>
      <c r="E26" s="442"/>
      <c r="F26" s="442"/>
      <c r="G26" s="442"/>
      <c r="H26" s="442"/>
    </row>
    <row r="27" spans="2:8">
      <c r="B27" s="442"/>
      <c r="H27" s="442"/>
    </row>
    <row r="28" spans="2:8">
      <c r="B28" s="442"/>
      <c r="D28" s="216" t="s">
        <v>26</v>
      </c>
      <c r="F28" s="444" t="s">
        <v>28</v>
      </c>
      <c r="G28" s="444"/>
      <c r="H28" s="442"/>
    </row>
    <row r="29" spans="2:8">
      <c r="B29" s="442"/>
      <c r="D29" s="216" t="s">
        <v>60</v>
      </c>
      <c r="F29" s="443" t="s">
        <v>32</v>
      </c>
      <c r="G29" s="443"/>
      <c r="H29" s="442"/>
    </row>
    <row r="30" spans="2:8">
      <c r="B30" s="442"/>
      <c r="D30" s="216"/>
      <c r="F30" s="443"/>
      <c r="G30" s="443"/>
      <c r="H30" s="442"/>
    </row>
    <row r="31" spans="2:8">
      <c r="B31" s="442"/>
      <c r="D31" s="216" t="s">
        <v>28</v>
      </c>
      <c r="F31" s="444" t="s">
        <v>33</v>
      </c>
      <c r="G31" s="444"/>
      <c r="H31" s="442"/>
    </row>
    <row r="32" spans="2:8">
      <c r="B32" s="442"/>
      <c r="D32" s="216" t="s">
        <v>62</v>
      </c>
      <c r="F32" s="443" t="s">
        <v>85</v>
      </c>
      <c r="G32" s="443"/>
      <c r="H32" s="442"/>
    </row>
    <row r="33" spans="2:8">
      <c r="B33" s="442"/>
      <c r="D33" s="216"/>
      <c r="G33" s="443"/>
      <c r="H33" s="442"/>
    </row>
    <row r="34" spans="2:8">
      <c r="B34" s="442"/>
      <c r="D34" s="216" t="s">
        <v>30</v>
      </c>
      <c r="F34" s="216"/>
      <c r="G34" s="216"/>
      <c r="H34" s="442"/>
    </row>
    <row r="35" spans="2:8">
      <c r="B35" s="442"/>
      <c r="D35" s="216" t="s">
        <v>64</v>
      </c>
      <c r="F35" s="216"/>
      <c r="G35" s="216"/>
      <c r="H35" s="442"/>
    </row>
    <row r="36" spans="2:8">
      <c r="B36" s="442"/>
      <c r="D36" s="442"/>
      <c r="F36" s="442"/>
      <c r="G36" s="442"/>
      <c r="H36" s="442"/>
    </row>
    <row r="37" spans="2:8">
      <c r="B37" s="442"/>
      <c r="F37" s="442"/>
      <c r="G37" s="442"/>
    </row>
  </sheetData>
  <mergeCells count="11">
    <mergeCell ref="C12:D12"/>
    <mergeCell ref="C13:D13"/>
    <mergeCell ref="C14:D14"/>
    <mergeCell ref="B1:H1"/>
    <mergeCell ref="C10:D10"/>
    <mergeCell ref="C11:D11"/>
    <mergeCell ref="E9:H9"/>
    <mergeCell ref="B5:H5"/>
    <mergeCell ref="B6:H6"/>
    <mergeCell ref="B7:H7"/>
    <mergeCell ref="B8:H8"/>
  </mergeCells>
  <phoneticPr fontId="0" type="noConversion"/>
  <pageMargins left="0.39" right="0.23" top="0.73" bottom="0.67" header="0.5" footer="0.5"/>
  <pageSetup paperSize="9" scale="90" orientation="portrait" horizontalDpi="4294967294" r:id="rId1"/>
  <headerFooter alignWithMargins="0">
    <oddHeader>&amp;R&amp;14แบบปร.5 (ก)   แผ่นที่&amp;P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H36"/>
  <sheetViews>
    <sheetView showGridLines="0" view="pageLayout" topLeftCell="A10" zoomScaleSheetLayoutView="90" workbookViewId="0">
      <selection activeCell="G23" sqref="G23"/>
    </sheetView>
  </sheetViews>
  <sheetFormatPr defaultColWidth="9.1640625" defaultRowHeight="21.75"/>
  <cols>
    <col min="1" max="1" width="2.5" style="1" customWidth="1"/>
    <col min="2" max="2" width="7.5" style="1" customWidth="1"/>
    <col min="3" max="3" width="10.1640625" style="1" customWidth="1"/>
    <col min="4" max="4" width="42.6640625" style="1" customWidth="1"/>
    <col min="5" max="5" width="10.33203125" style="1" bestFit="1" customWidth="1"/>
    <col min="6" max="6" width="17.6640625" style="1" customWidth="1"/>
    <col min="7" max="7" width="16.83203125" style="1" customWidth="1"/>
    <col min="8" max="8" width="15.33203125" style="1" customWidth="1"/>
    <col min="9" max="9" width="9.1640625" style="1" customWidth="1"/>
    <col min="10" max="10" width="13.5" style="1" customWidth="1"/>
    <col min="11" max="11" width="17.33203125" style="1" customWidth="1"/>
    <col min="12" max="16384" width="9.1640625" style="1"/>
  </cols>
  <sheetData>
    <row r="1" spans="2:8" ht="19.5" customHeight="1">
      <c r="B1" s="530" t="s">
        <v>86</v>
      </c>
      <c r="C1" s="530"/>
      <c r="D1" s="530"/>
      <c r="E1" s="530"/>
      <c r="F1" s="530"/>
      <c r="G1" s="530"/>
      <c r="H1" s="530"/>
    </row>
    <row r="2" spans="2:8" ht="27" customHeight="1">
      <c r="B2" s="375" t="s">
        <v>35</v>
      </c>
      <c r="C2" s="375"/>
      <c r="D2" s="375"/>
      <c r="E2" s="375"/>
      <c r="F2" s="375"/>
      <c r="G2" s="375"/>
      <c r="H2" s="375"/>
    </row>
    <row r="3" spans="2:8" ht="23.25" customHeight="1">
      <c r="B3" s="376" t="s">
        <v>36</v>
      </c>
      <c r="C3" s="376"/>
      <c r="D3" s="376"/>
      <c r="E3" s="376"/>
      <c r="F3" s="376"/>
      <c r="G3" s="376"/>
      <c r="H3" s="376"/>
    </row>
    <row r="4" spans="2:8" ht="23.25" customHeight="1">
      <c r="B4" s="376" t="s">
        <v>68</v>
      </c>
      <c r="C4" s="376"/>
      <c r="D4" s="376"/>
      <c r="E4" s="376"/>
      <c r="F4" s="376"/>
      <c r="G4" s="376"/>
      <c r="H4" s="376"/>
    </row>
    <row r="5" spans="2:8" ht="23.25" customHeight="1">
      <c r="B5" s="536" t="s">
        <v>69</v>
      </c>
      <c r="C5" s="536"/>
      <c r="D5" s="536"/>
      <c r="E5" s="536"/>
      <c r="F5" s="536"/>
      <c r="G5" s="536"/>
      <c r="H5" s="536"/>
    </row>
    <row r="6" spans="2:8" ht="23.25" customHeight="1">
      <c r="B6" s="536" t="s">
        <v>38</v>
      </c>
      <c r="C6" s="536"/>
      <c r="D6" s="536"/>
      <c r="E6" s="536"/>
      <c r="F6" s="536"/>
      <c r="G6" s="536"/>
      <c r="H6" s="536"/>
    </row>
    <row r="7" spans="2:8" ht="23.25" customHeight="1">
      <c r="B7" s="536" t="s">
        <v>70</v>
      </c>
      <c r="C7" s="536"/>
      <c r="D7" s="536"/>
      <c r="E7" s="536"/>
      <c r="F7" s="536"/>
      <c r="G7" s="536"/>
      <c r="H7" s="536"/>
    </row>
    <row r="8" spans="2:8" ht="23.25" customHeight="1">
      <c r="B8" s="536" t="s">
        <v>87</v>
      </c>
      <c r="C8" s="536"/>
      <c r="D8" s="536"/>
      <c r="E8" s="536"/>
      <c r="F8" s="536"/>
      <c r="G8" s="536"/>
      <c r="H8" s="536"/>
    </row>
    <row r="9" spans="2:8" ht="23.25" customHeight="1">
      <c r="B9" s="215"/>
      <c r="C9" s="185"/>
      <c r="D9" s="186"/>
      <c r="E9" s="535" t="s">
        <v>4</v>
      </c>
      <c r="F9" s="535"/>
      <c r="G9" s="535"/>
      <c r="H9" s="535"/>
    </row>
    <row r="10" spans="2:8" ht="32.25" customHeight="1">
      <c r="B10" s="50" t="s">
        <v>72</v>
      </c>
      <c r="C10" s="539" t="s">
        <v>8</v>
      </c>
      <c r="D10" s="540"/>
      <c r="E10" s="445" t="s">
        <v>88</v>
      </c>
      <c r="F10" s="445" t="s">
        <v>89</v>
      </c>
      <c r="G10" s="51" t="s">
        <v>75</v>
      </c>
      <c r="H10" s="50" t="s">
        <v>10</v>
      </c>
    </row>
    <row r="11" spans="2:8" ht="22.5" customHeight="1">
      <c r="B11" s="43"/>
      <c r="C11" s="541" t="s">
        <v>90</v>
      </c>
      <c r="D11" s="542"/>
      <c r="E11" s="41"/>
      <c r="F11" s="41"/>
      <c r="G11" s="58"/>
      <c r="H11" s="44"/>
    </row>
    <row r="12" spans="2:8" ht="22.5" customHeight="1">
      <c r="B12" s="38"/>
      <c r="C12" s="537"/>
      <c r="D12" s="538"/>
      <c r="E12" s="41"/>
      <c r="F12" s="41"/>
      <c r="G12" s="58"/>
      <c r="H12" s="42"/>
    </row>
    <row r="13" spans="2:8" ht="22.5" customHeight="1">
      <c r="B13" s="38"/>
      <c r="C13" s="537"/>
      <c r="D13" s="538"/>
      <c r="E13" s="41"/>
      <c r="F13" s="41"/>
      <c r="G13" s="58"/>
      <c r="H13" s="42"/>
    </row>
    <row r="14" spans="2:8" ht="22.5" customHeight="1">
      <c r="B14" s="38"/>
      <c r="C14" s="537"/>
      <c r="D14" s="538"/>
      <c r="E14" s="41"/>
      <c r="F14" s="41"/>
      <c r="G14" s="58"/>
      <c r="H14" s="42"/>
    </row>
    <row r="15" spans="2:8" ht="22.5" customHeight="1">
      <c r="B15" s="38"/>
      <c r="C15" s="537"/>
      <c r="D15" s="538"/>
      <c r="E15" s="41"/>
      <c r="F15" s="41"/>
      <c r="G15" s="58"/>
      <c r="H15" s="42"/>
    </row>
    <row r="16" spans="2:8" ht="22.5" customHeight="1">
      <c r="B16" s="38"/>
      <c r="C16" s="39"/>
      <c r="D16" s="39"/>
      <c r="E16" s="41"/>
      <c r="F16" s="41"/>
      <c r="G16" s="58"/>
      <c r="H16" s="42"/>
    </row>
    <row r="17" spans="2:8" ht="22.5" customHeight="1">
      <c r="B17" s="38"/>
      <c r="C17" s="39"/>
      <c r="D17" s="40"/>
      <c r="E17" s="41"/>
      <c r="F17" s="41"/>
      <c r="G17" s="41"/>
      <c r="H17" s="42"/>
    </row>
    <row r="18" spans="2:8" ht="22.5" customHeight="1">
      <c r="B18" s="38"/>
      <c r="C18" s="39"/>
      <c r="D18" s="45"/>
      <c r="E18" s="41"/>
      <c r="F18" s="41"/>
      <c r="G18" s="41"/>
      <c r="H18" s="42"/>
    </row>
    <row r="19" spans="2:8" ht="22.5" customHeight="1">
      <c r="B19" s="38"/>
      <c r="C19" s="39"/>
      <c r="D19" s="40"/>
      <c r="E19" s="41"/>
      <c r="F19" s="41"/>
      <c r="G19" s="41"/>
      <c r="H19" s="42"/>
    </row>
    <row r="20" spans="2:8" ht="22.5" customHeight="1">
      <c r="B20" s="38"/>
      <c r="C20" s="39"/>
      <c r="D20" s="45"/>
      <c r="E20" s="41"/>
      <c r="F20" s="41"/>
      <c r="G20" s="41"/>
      <c r="H20" s="42"/>
    </row>
    <row r="21" spans="2:8" ht="22.5" customHeight="1">
      <c r="B21" s="38"/>
      <c r="C21" s="39"/>
      <c r="D21" s="45"/>
      <c r="E21" s="41"/>
      <c r="F21" s="41"/>
      <c r="G21" s="41"/>
      <c r="H21" s="42"/>
    </row>
    <row r="22" spans="2:8" ht="22.5" customHeight="1">
      <c r="B22" s="46"/>
      <c r="C22" s="47"/>
      <c r="D22" s="52"/>
      <c r="E22" s="48"/>
      <c r="F22" s="48"/>
      <c r="G22" s="48"/>
      <c r="H22" s="49"/>
    </row>
    <row r="23" spans="2:8" ht="22.5" customHeight="1" thickBot="1">
      <c r="B23" s="53"/>
      <c r="C23" s="54"/>
      <c r="D23" s="55"/>
      <c r="E23" s="56"/>
      <c r="F23" s="57" t="s">
        <v>42</v>
      </c>
      <c r="G23" s="59"/>
      <c r="H23" s="42"/>
    </row>
    <row r="24" spans="2:8" ht="22.5" thickTop="1"/>
    <row r="26" spans="2:8">
      <c r="B26" s="441"/>
      <c r="C26" s="441"/>
      <c r="H26" s="441"/>
    </row>
    <row r="27" spans="2:8">
      <c r="B27" s="441"/>
      <c r="C27" s="441"/>
      <c r="D27" s="216" t="s">
        <v>26</v>
      </c>
      <c r="E27" s="98"/>
      <c r="F27" s="444" t="s">
        <v>28</v>
      </c>
      <c r="G27" s="444"/>
      <c r="H27" s="441"/>
    </row>
    <row r="28" spans="2:8">
      <c r="B28" s="441"/>
      <c r="C28" s="441"/>
      <c r="D28" s="216" t="s">
        <v>60</v>
      </c>
      <c r="E28" s="98"/>
      <c r="F28" s="443" t="s">
        <v>32</v>
      </c>
      <c r="G28" s="443"/>
      <c r="H28" s="441"/>
    </row>
    <row r="29" spans="2:8">
      <c r="B29" s="441"/>
      <c r="C29" s="441"/>
      <c r="D29" s="216"/>
      <c r="E29" s="98"/>
      <c r="F29" s="443"/>
      <c r="G29" s="443"/>
      <c r="H29" s="441"/>
    </row>
    <row r="30" spans="2:8">
      <c r="B30" s="441"/>
      <c r="C30" s="441"/>
      <c r="D30" s="216" t="s">
        <v>28</v>
      </c>
      <c r="E30" s="98"/>
      <c r="F30" s="444" t="s">
        <v>33</v>
      </c>
      <c r="G30" s="444"/>
      <c r="H30" s="441"/>
    </row>
    <row r="31" spans="2:8">
      <c r="B31" s="441"/>
      <c r="C31" s="441"/>
      <c r="D31" s="216" t="s">
        <v>62</v>
      </c>
      <c r="E31" s="98"/>
      <c r="F31" s="443" t="s">
        <v>85</v>
      </c>
      <c r="G31" s="443"/>
      <c r="H31" s="441"/>
    </row>
    <row r="32" spans="2:8">
      <c r="B32" s="441"/>
      <c r="C32" s="441"/>
      <c r="D32" s="216"/>
      <c r="E32" s="98"/>
      <c r="F32" s="98"/>
      <c r="G32" s="443"/>
      <c r="H32" s="441"/>
    </row>
    <row r="33" spans="2:8">
      <c r="B33" s="441"/>
      <c r="C33" s="441"/>
      <c r="D33" s="216" t="s">
        <v>30</v>
      </c>
      <c r="E33" s="98"/>
      <c r="F33" s="216"/>
      <c r="G33" s="216"/>
      <c r="H33" s="441"/>
    </row>
    <row r="34" spans="2:8">
      <c r="B34" s="441"/>
      <c r="C34" s="441"/>
      <c r="D34" s="216" t="s">
        <v>64</v>
      </c>
      <c r="E34" s="98"/>
      <c r="F34" s="216"/>
      <c r="G34" s="216"/>
      <c r="H34" s="441"/>
    </row>
    <row r="35" spans="2:8">
      <c r="B35" s="441"/>
      <c r="C35" s="441"/>
      <c r="D35" s="441"/>
      <c r="E35" s="441"/>
      <c r="F35" s="441"/>
      <c r="G35" s="441"/>
      <c r="H35" s="441"/>
    </row>
    <row r="36" spans="2:8">
      <c r="B36" s="441"/>
      <c r="C36" s="441"/>
      <c r="D36" s="441"/>
      <c r="E36" s="441"/>
      <c r="F36" s="441"/>
      <c r="G36" s="441"/>
      <c r="H36" s="441"/>
    </row>
  </sheetData>
  <mergeCells count="12">
    <mergeCell ref="C15:D15"/>
    <mergeCell ref="C13:D13"/>
    <mergeCell ref="C14:D14"/>
    <mergeCell ref="E9:H9"/>
    <mergeCell ref="C10:D10"/>
    <mergeCell ref="C11:D11"/>
    <mergeCell ref="C12:D12"/>
    <mergeCell ref="B1:H1"/>
    <mergeCell ref="B5:H5"/>
    <mergeCell ref="B6:H6"/>
    <mergeCell ref="B7:H7"/>
    <mergeCell ref="B8:H8"/>
  </mergeCells>
  <phoneticPr fontId="46" type="noConversion"/>
  <pageMargins left="0.39" right="0.23" top="0.73" bottom="0.67" header="0.5" footer="0.5"/>
  <pageSetup paperSize="9" scale="90" orientation="portrait" horizontalDpi="4294967294" verticalDpi="4294967293" r:id="rId1"/>
  <headerFooter alignWithMargins="0">
    <oddHeader>&amp;R&amp;14แบบปร.5 (ข)   แผ่นที่&amp;P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01080"/>
  </sheetPr>
  <dimension ref="A1:W531"/>
  <sheetViews>
    <sheetView view="pageBreakPreview" topLeftCell="B22" zoomScaleSheetLayoutView="100" workbookViewId="0">
      <selection activeCell="F311" sqref="F311:F316"/>
    </sheetView>
  </sheetViews>
  <sheetFormatPr defaultRowHeight="21.75"/>
  <cols>
    <col min="1" max="1" width="6.83203125" style="98" hidden="1" customWidth="1"/>
    <col min="2" max="2" width="5.83203125" style="96" customWidth="1"/>
    <col min="3" max="3" width="5.5" style="153" customWidth="1"/>
    <col min="4" max="4" width="39.83203125" style="98" customWidth="1"/>
    <col min="5" max="5" width="10" style="357" customWidth="1"/>
    <col min="6" max="6" width="8.5" style="98" customWidth="1"/>
    <col min="7" max="7" width="12.5" style="154" customWidth="1"/>
    <col min="8" max="8" width="12.6640625" style="154" customWidth="1"/>
    <col min="9" max="9" width="12" style="155" customWidth="1"/>
    <col min="10" max="10" width="11.33203125" style="137" customWidth="1"/>
    <col min="11" max="11" width="16" style="155" customWidth="1"/>
    <col min="12" max="12" width="13.83203125" style="137" customWidth="1"/>
    <col min="13" max="13" width="16.5" style="96" customWidth="1"/>
    <col min="14" max="14" width="18.1640625" style="97" customWidth="1"/>
    <col min="15" max="15" width="15.6640625" style="98" customWidth="1"/>
    <col min="16" max="16" width="12.33203125" style="98" customWidth="1"/>
    <col min="17" max="17" width="10.83203125" style="138" customWidth="1"/>
    <col min="18" max="18" width="10.6640625" style="138" customWidth="1"/>
    <col min="19" max="19" width="10.33203125" style="137" customWidth="1"/>
    <col min="20" max="20" width="14.6640625" style="138" customWidth="1"/>
    <col min="21" max="16384" width="9.33203125" style="98"/>
  </cols>
  <sheetData>
    <row r="1" spans="2:23" ht="35.25" customHeight="1">
      <c r="B1" s="640" t="s">
        <v>91</v>
      </c>
      <c r="C1" s="640"/>
      <c r="D1" s="640"/>
      <c r="E1" s="640"/>
      <c r="F1" s="640"/>
      <c r="G1" s="640"/>
      <c r="H1" s="640"/>
      <c r="I1" s="640"/>
      <c r="J1" s="640"/>
      <c r="K1" s="640"/>
      <c r="L1" s="640"/>
      <c r="Q1" s="98"/>
      <c r="R1" s="98"/>
      <c r="S1" s="98"/>
      <c r="T1" s="98"/>
    </row>
    <row r="2" spans="2:23" ht="22.5" customHeight="1">
      <c r="B2" s="567" t="s">
        <v>92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Q2" s="98"/>
      <c r="R2" s="98"/>
      <c r="S2" s="98"/>
      <c r="T2" s="98"/>
    </row>
    <row r="3" spans="2:23" ht="22.5" customHeight="1">
      <c r="B3" s="567" t="s">
        <v>93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  <c r="N3" s="641"/>
      <c r="O3" s="642"/>
      <c r="P3" s="642"/>
      <c r="Q3" s="642"/>
      <c r="R3" s="642"/>
      <c r="S3" s="642"/>
      <c r="T3" s="642"/>
      <c r="U3" s="642"/>
      <c r="V3" s="642"/>
      <c r="W3" s="642"/>
    </row>
    <row r="4" spans="2:23">
      <c r="B4" s="567" t="s">
        <v>37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99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2:23">
      <c r="B5" s="567" t="s">
        <v>38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99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2:23">
      <c r="B6" s="567" t="s">
        <v>94</v>
      </c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99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2:23" ht="22.5" thickBot="1">
      <c r="B7" s="643" t="s">
        <v>4</v>
      </c>
      <c r="C7" s="637"/>
      <c r="D7" s="637"/>
      <c r="E7" s="637"/>
      <c r="F7" s="637"/>
      <c r="G7" s="637"/>
      <c r="H7" s="637"/>
      <c r="I7" s="637"/>
      <c r="J7" s="637"/>
      <c r="K7" s="637"/>
      <c r="L7" s="644" t="s">
        <v>4</v>
      </c>
      <c r="M7" s="99"/>
      <c r="N7" s="100"/>
      <c r="O7" s="100"/>
      <c r="P7" s="100"/>
      <c r="Q7" s="100"/>
      <c r="R7" s="100"/>
      <c r="S7" s="100"/>
      <c r="T7" s="100"/>
      <c r="U7" s="100"/>
      <c r="V7" s="100"/>
      <c r="W7" s="100"/>
    </row>
    <row r="8" spans="2:23" ht="22.15" customHeight="1" thickTop="1">
      <c r="B8" s="568" t="s">
        <v>72</v>
      </c>
      <c r="C8" s="570" t="s">
        <v>8</v>
      </c>
      <c r="D8" s="571"/>
      <c r="E8" s="574" t="s">
        <v>95</v>
      </c>
      <c r="F8" s="568" t="s">
        <v>96</v>
      </c>
      <c r="G8" s="93" t="s">
        <v>97</v>
      </c>
      <c r="H8" s="93"/>
      <c r="I8" s="359" t="s">
        <v>98</v>
      </c>
      <c r="J8" s="94"/>
      <c r="K8" s="95" t="s">
        <v>99</v>
      </c>
      <c r="L8" s="568" t="s">
        <v>10</v>
      </c>
      <c r="M8" s="99"/>
      <c r="N8" s="100"/>
      <c r="O8" s="100"/>
      <c r="P8" s="100"/>
      <c r="Q8" s="100"/>
      <c r="R8" s="100"/>
      <c r="S8" s="100"/>
      <c r="T8" s="100"/>
      <c r="U8" s="100"/>
      <c r="V8" s="100"/>
      <c r="W8" s="100"/>
    </row>
    <row r="9" spans="2:23" ht="22.15" customHeight="1">
      <c r="B9" s="569"/>
      <c r="C9" s="572"/>
      <c r="D9" s="573"/>
      <c r="E9" s="575"/>
      <c r="F9" s="569"/>
      <c r="G9" s="92" t="s">
        <v>100</v>
      </c>
      <c r="H9" s="92" t="s">
        <v>101</v>
      </c>
      <c r="I9" s="360" t="s">
        <v>100</v>
      </c>
      <c r="J9" s="92" t="s">
        <v>101</v>
      </c>
      <c r="K9" s="70" t="s">
        <v>102</v>
      </c>
      <c r="L9" s="569"/>
      <c r="Q9" s="98"/>
      <c r="R9" s="98"/>
      <c r="S9" s="98"/>
      <c r="T9" s="98"/>
    </row>
    <row r="10" spans="2:23" ht="22.15" customHeight="1">
      <c r="B10" s="72"/>
      <c r="C10" s="576" t="s">
        <v>103</v>
      </c>
      <c r="D10" s="577"/>
      <c r="E10" s="74"/>
      <c r="F10" s="73"/>
      <c r="G10" s="72"/>
      <c r="H10" s="72"/>
      <c r="I10" s="361"/>
      <c r="J10" s="72"/>
      <c r="K10" s="74"/>
      <c r="L10" s="74"/>
      <c r="Q10" s="98"/>
      <c r="R10" s="98"/>
      <c r="S10" s="98"/>
      <c r="T10" s="98"/>
    </row>
    <row r="11" spans="2:23" ht="22.15" customHeight="1">
      <c r="B11" s="75"/>
      <c r="C11" s="578" t="s">
        <v>104</v>
      </c>
      <c r="D11" s="579"/>
      <c r="E11" s="345"/>
      <c r="F11" s="77"/>
      <c r="G11" s="78"/>
      <c r="H11" s="76"/>
      <c r="I11" s="362"/>
      <c r="J11" s="79"/>
      <c r="K11" s="80"/>
      <c r="L11" s="80"/>
      <c r="Q11" s="98"/>
      <c r="R11" s="98"/>
      <c r="S11" s="98"/>
      <c r="T11" s="98"/>
    </row>
    <row r="12" spans="2:23" ht="22.15" customHeight="1">
      <c r="B12" s="75">
        <v>1</v>
      </c>
      <c r="C12" s="551" t="s">
        <v>105</v>
      </c>
      <c r="D12" s="552"/>
      <c r="E12" s="91" t="s">
        <v>106</v>
      </c>
      <c r="F12" s="77"/>
      <c r="G12" s="82"/>
      <c r="H12" s="76"/>
      <c r="I12" s="362"/>
      <c r="J12" s="79"/>
      <c r="K12" s="83"/>
      <c r="L12" s="84"/>
      <c r="Q12" s="98"/>
      <c r="R12" s="98"/>
      <c r="S12" s="98"/>
      <c r="T12" s="98"/>
    </row>
    <row r="13" spans="2:23" ht="22.15" customHeight="1">
      <c r="B13" s="75">
        <v>2</v>
      </c>
      <c r="C13" s="551" t="s">
        <v>107</v>
      </c>
      <c r="D13" s="552"/>
      <c r="E13" s="91" t="s">
        <v>106</v>
      </c>
      <c r="F13" s="85"/>
      <c r="G13" s="82"/>
      <c r="H13" s="81"/>
      <c r="I13" s="362"/>
      <c r="J13" s="79"/>
      <c r="K13" s="86"/>
      <c r="L13" s="87"/>
      <c r="Q13" s="98"/>
      <c r="R13" s="98"/>
      <c r="S13" s="98"/>
      <c r="T13" s="98"/>
    </row>
    <row r="14" spans="2:23" ht="22.15" customHeight="1">
      <c r="B14" s="75">
        <v>3</v>
      </c>
      <c r="C14" s="551" t="s">
        <v>108</v>
      </c>
      <c r="D14" s="552"/>
      <c r="E14" s="91" t="s">
        <v>106</v>
      </c>
      <c r="F14" s="89"/>
      <c r="G14" s="82"/>
      <c r="H14" s="81"/>
      <c r="I14" s="362"/>
      <c r="J14" s="79"/>
      <c r="K14" s="86"/>
      <c r="L14" s="90"/>
      <c r="Q14" s="98"/>
      <c r="R14" s="98"/>
      <c r="S14" s="98"/>
      <c r="T14" s="98"/>
    </row>
    <row r="15" spans="2:23" ht="22.15" customHeight="1">
      <c r="B15" s="81">
        <v>4</v>
      </c>
      <c r="C15" s="551" t="s">
        <v>109</v>
      </c>
      <c r="D15" s="552"/>
      <c r="E15" s="346" t="s">
        <v>106</v>
      </c>
      <c r="F15" s="77"/>
      <c r="G15" s="79"/>
      <c r="H15" s="79"/>
      <c r="I15" s="362"/>
      <c r="J15" s="79"/>
      <c r="K15" s="86"/>
      <c r="L15" s="84"/>
      <c r="Q15" s="98"/>
      <c r="R15" s="98"/>
      <c r="S15" s="98"/>
      <c r="T15" s="98"/>
    </row>
    <row r="16" spans="2:23" ht="22.15" customHeight="1">
      <c r="B16" s="81"/>
      <c r="C16" s="555"/>
      <c r="D16" s="556"/>
      <c r="E16" s="347"/>
      <c r="F16" s="77"/>
      <c r="G16" s="79"/>
      <c r="H16" s="79"/>
      <c r="I16" s="362"/>
      <c r="J16" s="79"/>
      <c r="K16" s="91"/>
      <c r="L16" s="84"/>
      <c r="Q16" s="98"/>
      <c r="R16" s="98"/>
      <c r="S16" s="98"/>
      <c r="T16" s="98"/>
    </row>
    <row r="17" spans="2:20" ht="22.15" customHeight="1">
      <c r="B17" s="81"/>
      <c r="C17" s="555"/>
      <c r="D17" s="556"/>
      <c r="E17" s="347"/>
      <c r="F17" s="77"/>
      <c r="G17" s="79"/>
      <c r="H17" s="79"/>
      <c r="I17" s="362"/>
      <c r="J17" s="79"/>
      <c r="K17" s="91"/>
      <c r="L17" s="84"/>
      <c r="Q17" s="98"/>
      <c r="R17" s="98"/>
      <c r="S17" s="98"/>
      <c r="T17" s="98"/>
    </row>
    <row r="18" spans="2:20" ht="22.15" customHeight="1">
      <c r="B18" s="81"/>
      <c r="C18" s="555"/>
      <c r="D18" s="556"/>
      <c r="E18" s="347"/>
      <c r="F18" s="77"/>
      <c r="G18" s="79"/>
      <c r="H18" s="79"/>
      <c r="I18" s="362"/>
      <c r="J18" s="79"/>
      <c r="K18" s="91"/>
      <c r="L18" s="84"/>
      <c r="Q18" s="98"/>
      <c r="R18" s="98"/>
      <c r="S18" s="98"/>
      <c r="T18" s="98"/>
    </row>
    <row r="19" spans="2:20" ht="22.15" customHeight="1">
      <c r="B19" s="81"/>
      <c r="C19" s="555"/>
      <c r="D19" s="556"/>
      <c r="E19" s="347"/>
      <c r="F19" s="77"/>
      <c r="G19" s="79"/>
      <c r="H19" s="79"/>
      <c r="I19" s="362"/>
      <c r="J19" s="79"/>
      <c r="K19" s="91"/>
      <c r="L19" s="84"/>
      <c r="Q19" s="98"/>
      <c r="R19" s="98"/>
      <c r="S19" s="98"/>
      <c r="T19" s="98"/>
    </row>
    <row r="20" spans="2:20" ht="22.15" customHeight="1">
      <c r="B20" s="81"/>
      <c r="C20" s="555"/>
      <c r="D20" s="556"/>
      <c r="E20" s="347"/>
      <c r="F20" s="77"/>
      <c r="G20" s="79"/>
      <c r="H20" s="79"/>
      <c r="I20" s="362"/>
      <c r="J20" s="79"/>
      <c r="K20" s="91"/>
      <c r="L20" s="84"/>
      <c r="Q20" s="98"/>
      <c r="R20" s="98"/>
      <c r="S20" s="98"/>
      <c r="T20" s="98"/>
    </row>
    <row r="21" spans="2:20" ht="22.15" customHeight="1">
      <c r="B21" s="81"/>
      <c r="C21" s="555"/>
      <c r="D21" s="556"/>
      <c r="E21" s="347"/>
      <c r="F21" s="77"/>
      <c r="G21" s="79"/>
      <c r="H21" s="79"/>
      <c r="I21" s="362"/>
      <c r="J21" s="79"/>
      <c r="K21" s="91"/>
      <c r="L21" s="84"/>
      <c r="Q21" s="98"/>
      <c r="R21" s="98"/>
      <c r="S21" s="98"/>
      <c r="T21" s="98"/>
    </row>
    <row r="22" spans="2:20" ht="22.15" customHeight="1">
      <c r="B22" s="81"/>
      <c r="C22" s="555"/>
      <c r="D22" s="556"/>
      <c r="E22" s="347"/>
      <c r="F22" s="77"/>
      <c r="G22" s="79"/>
      <c r="H22" s="79"/>
      <c r="I22" s="362"/>
      <c r="J22" s="79"/>
      <c r="K22" s="91"/>
      <c r="L22" s="84"/>
      <c r="Q22" s="98"/>
      <c r="R22" s="98"/>
      <c r="S22" s="98"/>
      <c r="T22" s="98"/>
    </row>
    <row r="23" spans="2:20" ht="22.15" customHeight="1">
      <c r="B23" s="81"/>
      <c r="C23" s="555"/>
      <c r="D23" s="556"/>
      <c r="E23" s="347"/>
      <c r="F23" s="77"/>
      <c r="G23" s="79"/>
      <c r="H23" s="79"/>
      <c r="I23" s="362"/>
      <c r="J23" s="79"/>
      <c r="K23" s="91"/>
      <c r="L23" s="84"/>
      <c r="Q23" s="98"/>
      <c r="R23" s="98"/>
      <c r="S23" s="98"/>
      <c r="T23" s="98"/>
    </row>
    <row r="24" spans="2:20" ht="22.15" customHeight="1">
      <c r="B24" s="81"/>
      <c r="C24" s="555"/>
      <c r="D24" s="556"/>
      <c r="E24" s="347"/>
      <c r="F24" s="77"/>
      <c r="G24" s="79"/>
      <c r="H24" s="79"/>
      <c r="I24" s="362"/>
      <c r="J24" s="79"/>
      <c r="K24" s="91"/>
      <c r="L24" s="84"/>
      <c r="Q24" s="98"/>
      <c r="R24" s="98"/>
      <c r="S24" s="98"/>
      <c r="T24" s="98"/>
    </row>
    <row r="25" spans="2:20" ht="22.15" customHeight="1">
      <c r="B25" s="81"/>
      <c r="C25" s="555"/>
      <c r="D25" s="556"/>
      <c r="E25" s="347"/>
      <c r="F25" s="77"/>
      <c r="G25" s="79"/>
      <c r="H25" s="79"/>
      <c r="I25" s="362"/>
      <c r="J25" s="79"/>
      <c r="K25" s="91"/>
      <c r="L25" s="84"/>
      <c r="Q25" s="98"/>
      <c r="R25" s="98"/>
      <c r="S25" s="98"/>
      <c r="T25" s="98"/>
    </row>
    <row r="26" spans="2:20" ht="22.15" customHeight="1">
      <c r="B26" s="81"/>
      <c r="C26" s="555"/>
      <c r="D26" s="556"/>
      <c r="E26" s="347"/>
      <c r="F26" s="77"/>
      <c r="G26" s="79"/>
      <c r="H26" s="79"/>
      <c r="I26" s="362"/>
      <c r="J26" s="79"/>
      <c r="K26" s="91"/>
      <c r="L26" s="84"/>
      <c r="Q26" s="98"/>
      <c r="R26" s="98"/>
      <c r="S26" s="98"/>
      <c r="T26" s="98"/>
    </row>
    <row r="27" spans="2:20" ht="22.15" customHeight="1">
      <c r="B27" s="81"/>
      <c r="C27" s="555"/>
      <c r="D27" s="556"/>
      <c r="E27" s="347"/>
      <c r="F27" s="77"/>
      <c r="G27" s="79"/>
      <c r="H27" s="79"/>
      <c r="I27" s="362"/>
      <c r="J27" s="79"/>
      <c r="K27" s="91"/>
      <c r="L27" s="84"/>
      <c r="Q27" s="98"/>
      <c r="R27" s="98"/>
      <c r="S27" s="98"/>
      <c r="T27" s="98"/>
    </row>
    <row r="28" spans="2:20" ht="22.15" customHeight="1">
      <c r="B28" s="81"/>
      <c r="C28" s="555"/>
      <c r="D28" s="556"/>
      <c r="E28" s="345"/>
      <c r="F28" s="77"/>
      <c r="G28" s="79"/>
      <c r="H28" s="76"/>
      <c r="I28" s="362"/>
      <c r="J28" s="79"/>
      <c r="K28" s="91"/>
      <c r="L28" s="84"/>
      <c r="Q28" s="98"/>
      <c r="R28" s="98"/>
      <c r="S28" s="98"/>
      <c r="T28" s="98"/>
    </row>
    <row r="29" spans="2:20" ht="22.15" customHeight="1">
      <c r="B29" s="81"/>
      <c r="C29" s="555"/>
      <c r="D29" s="556"/>
      <c r="E29" s="345"/>
      <c r="F29" s="77"/>
      <c r="G29" s="79"/>
      <c r="H29" s="76"/>
      <c r="I29" s="362"/>
      <c r="J29" s="79"/>
      <c r="K29" s="91"/>
      <c r="L29" s="84"/>
      <c r="Q29" s="98"/>
      <c r="R29" s="98"/>
      <c r="S29" s="98"/>
      <c r="T29" s="98"/>
    </row>
    <row r="30" spans="2:20" ht="22.15" customHeight="1">
      <c r="B30" s="81"/>
      <c r="C30" s="555"/>
      <c r="D30" s="556"/>
      <c r="E30" s="345"/>
      <c r="F30" s="77"/>
      <c r="G30" s="79"/>
      <c r="H30" s="76"/>
      <c r="I30" s="362"/>
      <c r="J30" s="79"/>
      <c r="K30" s="91"/>
      <c r="L30" s="84"/>
      <c r="Q30" s="98"/>
      <c r="R30" s="98"/>
      <c r="S30" s="98"/>
      <c r="T30" s="98"/>
    </row>
    <row r="31" spans="2:20" ht="22.15" customHeight="1">
      <c r="B31" s="81"/>
      <c r="C31" s="555"/>
      <c r="D31" s="556"/>
      <c r="E31" s="345"/>
      <c r="F31" s="77"/>
      <c r="G31" s="79"/>
      <c r="H31" s="76"/>
      <c r="I31" s="362"/>
      <c r="J31" s="79"/>
      <c r="K31" s="91"/>
      <c r="L31" s="84"/>
      <c r="Q31" s="98"/>
      <c r="R31" s="98"/>
      <c r="S31" s="98"/>
      <c r="T31" s="98"/>
    </row>
    <row r="32" spans="2:20" ht="22.15" customHeight="1">
      <c r="B32" s="81"/>
      <c r="C32" s="555"/>
      <c r="D32" s="556"/>
      <c r="E32" s="345"/>
      <c r="F32" s="77"/>
      <c r="G32" s="79"/>
      <c r="H32" s="76"/>
      <c r="I32" s="362"/>
      <c r="J32" s="79"/>
      <c r="K32" s="91"/>
      <c r="L32" s="84"/>
      <c r="Q32" s="98"/>
      <c r="R32" s="98"/>
      <c r="S32" s="98"/>
      <c r="T32" s="98"/>
    </row>
    <row r="33" spans="2:20" ht="22.15" customHeight="1">
      <c r="B33" s="81"/>
      <c r="C33" s="555"/>
      <c r="D33" s="556"/>
      <c r="E33" s="345"/>
      <c r="F33" s="77"/>
      <c r="G33" s="79"/>
      <c r="H33" s="76"/>
      <c r="I33" s="362"/>
      <c r="J33" s="79"/>
      <c r="K33" s="91"/>
      <c r="L33" s="84"/>
      <c r="Q33" s="98"/>
      <c r="R33" s="98"/>
      <c r="S33" s="98"/>
      <c r="T33" s="98"/>
    </row>
    <row r="34" spans="2:20" ht="22.15" customHeight="1">
      <c r="B34" s="81"/>
      <c r="C34" s="555"/>
      <c r="D34" s="556"/>
      <c r="E34" s="345"/>
      <c r="F34" s="77"/>
      <c r="G34" s="79"/>
      <c r="H34" s="76"/>
      <c r="I34" s="362"/>
      <c r="J34" s="79"/>
      <c r="K34" s="91"/>
      <c r="L34" s="84"/>
      <c r="Q34" s="98"/>
      <c r="R34" s="98"/>
      <c r="S34" s="98"/>
      <c r="T34" s="98"/>
    </row>
    <row r="35" spans="2:20" ht="22.15" customHeight="1">
      <c r="B35" s="81"/>
      <c r="C35" s="555"/>
      <c r="D35" s="556"/>
      <c r="E35" s="345"/>
      <c r="F35" s="77"/>
      <c r="G35" s="79"/>
      <c r="H35" s="76"/>
      <c r="I35" s="362"/>
      <c r="J35" s="79"/>
      <c r="K35" s="91"/>
      <c r="L35" s="84"/>
      <c r="Q35" s="98"/>
      <c r="R35" s="98"/>
      <c r="S35" s="98"/>
      <c r="T35" s="98"/>
    </row>
    <row r="36" spans="2:20" ht="22.15" customHeight="1">
      <c r="B36" s="81"/>
      <c r="C36" s="555"/>
      <c r="D36" s="556"/>
      <c r="E36" s="345"/>
      <c r="F36" s="77"/>
      <c r="G36" s="79"/>
      <c r="H36" s="76"/>
      <c r="I36" s="362"/>
      <c r="J36" s="79"/>
      <c r="K36" s="91"/>
      <c r="L36" s="84"/>
      <c r="Q36" s="98"/>
      <c r="R36" s="98"/>
      <c r="S36" s="98"/>
      <c r="T36" s="98"/>
    </row>
    <row r="37" spans="2:20" ht="22.15" customHeight="1">
      <c r="B37" s="81"/>
      <c r="C37" s="555"/>
      <c r="D37" s="556"/>
      <c r="E37" s="345"/>
      <c r="F37" s="77"/>
      <c r="G37" s="79"/>
      <c r="H37" s="76"/>
      <c r="I37" s="362"/>
      <c r="J37" s="79"/>
      <c r="K37" s="91"/>
      <c r="L37" s="84"/>
      <c r="Q37" s="98"/>
      <c r="R37" s="98"/>
      <c r="S37" s="98"/>
      <c r="T37" s="98"/>
    </row>
    <row r="38" spans="2:20" ht="22.15" customHeight="1">
      <c r="B38" s="81"/>
      <c r="C38" s="555"/>
      <c r="D38" s="556"/>
      <c r="E38" s="345"/>
      <c r="F38" s="77"/>
      <c r="G38" s="79"/>
      <c r="H38" s="76"/>
      <c r="I38" s="362"/>
      <c r="J38" s="79"/>
      <c r="K38" s="91"/>
      <c r="L38" s="84"/>
      <c r="Q38" s="98"/>
      <c r="R38" s="98"/>
      <c r="S38" s="98"/>
      <c r="T38" s="98"/>
    </row>
    <row r="39" spans="2:20" ht="22.15" customHeight="1">
      <c r="B39" s="81"/>
      <c r="C39" s="555"/>
      <c r="D39" s="556"/>
      <c r="E39" s="345"/>
      <c r="F39" s="77"/>
      <c r="G39" s="79"/>
      <c r="H39" s="76"/>
      <c r="I39" s="362"/>
      <c r="J39" s="79"/>
      <c r="K39" s="91"/>
      <c r="L39" s="84"/>
      <c r="Q39" s="98"/>
      <c r="R39" s="98"/>
      <c r="S39" s="98"/>
      <c r="T39" s="98"/>
    </row>
    <row r="40" spans="2:20" ht="22.15" customHeight="1">
      <c r="B40" s="81"/>
      <c r="C40" s="555"/>
      <c r="D40" s="556"/>
      <c r="E40" s="345"/>
      <c r="F40" s="77"/>
      <c r="G40" s="79"/>
      <c r="H40" s="76"/>
      <c r="I40" s="362"/>
      <c r="J40" s="79"/>
      <c r="K40" s="91"/>
      <c r="L40" s="84"/>
      <c r="Q40" s="98"/>
      <c r="R40" s="98"/>
      <c r="S40" s="98"/>
      <c r="T40" s="98"/>
    </row>
    <row r="41" spans="2:20" ht="22.15" customHeight="1">
      <c r="B41" s="81"/>
      <c r="C41" s="555"/>
      <c r="D41" s="556"/>
      <c r="E41" s="345"/>
      <c r="F41" s="77"/>
      <c r="G41" s="79"/>
      <c r="H41" s="76"/>
      <c r="I41" s="362"/>
      <c r="J41" s="79"/>
      <c r="K41" s="91"/>
      <c r="L41" s="84"/>
      <c r="Q41" s="98"/>
      <c r="R41" s="98"/>
      <c r="S41" s="98"/>
      <c r="T41" s="98"/>
    </row>
    <row r="42" spans="2:20" ht="22.15" customHeight="1">
      <c r="B42" s="82"/>
      <c r="C42" s="559"/>
      <c r="D42" s="560"/>
      <c r="E42" s="348"/>
      <c r="F42" s="105"/>
      <c r="G42" s="106"/>
      <c r="H42" s="104"/>
      <c r="I42" s="363"/>
      <c r="J42" s="106"/>
      <c r="K42" s="86"/>
      <c r="L42" s="107"/>
      <c r="Q42" s="98"/>
      <c r="R42" s="98"/>
      <c r="S42" s="98"/>
      <c r="T42" s="98"/>
    </row>
    <row r="43" spans="2:20" ht="22.15" customHeight="1">
      <c r="B43" s="92"/>
      <c r="C43" s="561" t="s">
        <v>110</v>
      </c>
      <c r="D43" s="562"/>
      <c r="E43" s="349"/>
      <c r="F43" s="109"/>
      <c r="G43" s="108"/>
      <c r="H43" s="108"/>
      <c r="I43" s="364"/>
      <c r="J43" s="108"/>
      <c r="K43" s="111"/>
      <c r="L43" s="112"/>
      <c r="Q43" s="98"/>
      <c r="R43" s="98"/>
      <c r="S43" s="98"/>
      <c r="T43" s="98"/>
    </row>
    <row r="44" spans="2:20" ht="22.15" customHeight="1">
      <c r="B44" s="113">
        <v>1</v>
      </c>
      <c r="C44" s="551" t="s">
        <v>105</v>
      </c>
      <c r="D44" s="552"/>
      <c r="E44" s="139"/>
      <c r="F44" s="114"/>
      <c r="G44" s="104"/>
      <c r="H44" s="104"/>
      <c r="I44" s="365"/>
      <c r="J44" s="104"/>
      <c r="K44" s="83"/>
      <c r="L44" s="115"/>
      <c r="Q44" s="98"/>
      <c r="R44" s="98"/>
      <c r="S44" s="98"/>
      <c r="T44" s="98"/>
    </row>
    <row r="45" spans="2:20" ht="22.15" customHeight="1">
      <c r="B45" s="422">
        <v>1.1000000000000001</v>
      </c>
      <c r="C45" s="580" t="s">
        <v>111</v>
      </c>
      <c r="D45" s="581"/>
      <c r="E45" s="350"/>
      <c r="F45" s="117"/>
      <c r="G45" s="118"/>
      <c r="H45" s="117"/>
      <c r="I45" s="366"/>
      <c r="J45" s="117"/>
      <c r="K45" s="141"/>
      <c r="L45" s="116"/>
      <c r="Q45" s="98"/>
      <c r="R45" s="98"/>
      <c r="S45" s="98"/>
      <c r="T45" s="98"/>
    </row>
    <row r="46" spans="2:20" ht="22.15" customHeight="1">
      <c r="B46" s="113"/>
      <c r="C46" s="557" t="s">
        <v>112</v>
      </c>
      <c r="D46" s="558"/>
      <c r="E46" s="350" t="s">
        <v>113</v>
      </c>
      <c r="F46" s="390">
        <v>10</v>
      </c>
      <c r="G46" s="118"/>
      <c r="H46" s="390"/>
      <c r="I46" s="390"/>
      <c r="J46" s="390"/>
      <c r="K46" s="390"/>
      <c r="L46" s="116"/>
      <c r="Q46" s="98"/>
      <c r="R46" s="98"/>
      <c r="S46" s="98"/>
      <c r="T46" s="98"/>
    </row>
    <row r="47" spans="2:20" ht="22.15" customHeight="1">
      <c r="B47" s="113"/>
      <c r="C47" s="543" t="s">
        <v>114</v>
      </c>
      <c r="D47" s="544"/>
      <c r="E47" s="350"/>
      <c r="F47" s="119"/>
      <c r="G47" s="118"/>
      <c r="H47" s="117"/>
      <c r="I47" s="358"/>
      <c r="J47" s="117"/>
      <c r="K47" s="117"/>
      <c r="L47" s="116"/>
      <c r="Q47" s="98"/>
      <c r="R47" s="98"/>
      <c r="S47" s="98"/>
      <c r="T47" s="98"/>
    </row>
    <row r="48" spans="2:20" ht="22.15" customHeight="1">
      <c r="B48" s="113"/>
      <c r="C48" s="543"/>
      <c r="D48" s="544"/>
      <c r="E48" s="350"/>
      <c r="F48" s="117"/>
      <c r="G48" s="118"/>
      <c r="H48" s="117"/>
      <c r="I48" s="358"/>
      <c r="J48" s="117"/>
      <c r="K48" s="117"/>
      <c r="L48" s="116"/>
      <c r="Q48" s="98"/>
      <c r="R48" s="98"/>
      <c r="S48" s="98"/>
      <c r="T48" s="98"/>
    </row>
    <row r="49" spans="2:20" ht="22.15" customHeight="1">
      <c r="B49" s="113"/>
      <c r="C49" s="543"/>
      <c r="D49" s="544"/>
      <c r="E49" s="350"/>
      <c r="F49" s="119"/>
      <c r="G49" s="118"/>
      <c r="H49" s="117"/>
      <c r="I49" s="366"/>
      <c r="J49" s="117"/>
      <c r="K49" s="117"/>
      <c r="L49" s="116"/>
      <c r="Q49" s="98"/>
      <c r="R49" s="98"/>
      <c r="S49" s="98"/>
      <c r="T49" s="98"/>
    </row>
    <row r="50" spans="2:20" ht="22.15" customHeight="1">
      <c r="B50" s="113"/>
      <c r="C50" s="543"/>
      <c r="D50" s="544"/>
      <c r="E50" s="350"/>
      <c r="F50" s="119"/>
      <c r="G50" s="117"/>
      <c r="H50" s="117"/>
      <c r="I50" s="366"/>
      <c r="J50" s="117"/>
      <c r="K50" s="117"/>
      <c r="L50" s="116"/>
      <c r="Q50" s="98"/>
      <c r="R50" s="98"/>
      <c r="S50" s="98"/>
      <c r="T50" s="98"/>
    </row>
    <row r="51" spans="2:20" ht="22.15" customHeight="1">
      <c r="B51" s="113"/>
      <c r="C51" s="446"/>
      <c r="D51" s="120"/>
      <c r="E51" s="350"/>
      <c r="F51" s="117"/>
      <c r="G51" s="117"/>
      <c r="H51" s="117"/>
      <c r="I51" s="358"/>
      <c r="J51" s="117"/>
      <c r="K51" s="117"/>
      <c r="L51" s="116"/>
      <c r="Q51" s="98"/>
      <c r="R51" s="98"/>
      <c r="S51" s="98"/>
      <c r="T51" s="98"/>
    </row>
    <row r="52" spans="2:20" ht="22.15" customHeight="1">
      <c r="B52" s="121"/>
      <c r="C52" s="446"/>
      <c r="D52" s="122"/>
      <c r="E52" s="139"/>
      <c r="F52" s="123"/>
      <c r="G52" s="117"/>
      <c r="H52" s="117"/>
      <c r="I52" s="358"/>
      <c r="J52" s="117"/>
      <c r="K52" s="117"/>
      <c r="L52" s="124"/>
      <c r="Q52" s="98"/>
      <c r="R52" s="98"/>
      <c r="S52" s="98"/>
      <c r="T52" s="98"/>
    </row>
    <row r="53" spans="2:20" ht="22.15" customHeight="1">
      <c r="B53" s="121"/>
      <c r="C53" s="446"/>
      <c r="D53" s="122"/>
      <c r="E53" s="139"/>
      <c r="F53" s="117"/>
      <c r="G53" s="125"/>
      <c r="H53" s="125"/>
      <c r="I53" s="367"/>
      <c r="J53" s="125"/>
      <c r="K53" s="125"/>
      <c r="L53" s="126"/>
      <c r="Q53" s="98"/>
      <c r="R53" s="98"/>
      <c r="S53" s="98"/>
      <c r="T53" s="98"/>
    </row>
    <row r="54" spans="2:20" ht="22.15" customHeight="1">
      <c r="B54" s="121"/>
      <c r="C54" s="446"/>
      <c r="D54" s="122"/>
      <c r="E54" s="139"/>
      <c r="F54" s="125"/>
      <c r="G54" s="125"/>
      <c r="H54" s="125"/>
      <c r="I54" s="367"/>
      <c r="J54" s="125"/>
      <c r="K54" s="125"/>
      <c r="L54" s="126"/>
      <c r="Q54" s="98"/>
      <c r="R54" s="98"/>
      <c r="S54" s="98"/>
      <c r="T54" s="98"/>
    </row>
    <row r="55" spans="2:20" ht="22.15" customHeight="1">
      <c r="B55" s="127"/>
      <c r="C55" s="446"/>
      <c r="D55" s="122"/>
      <c r="E55" s="350"/>
      <c r="F55" s="125"/>
      <c r="G55" s="128"/>
      <c r="H55" s="129"/>
      <c r="I55" s="368"/>
      <c r="J55" s="125"/>
      <c r="K55" s="125"/>
      <c r="L55" s="126"/>
      <c r="Q55" s="98"/>
      <c r="R55" s="98"/>
      <c r="S55" s="98"/>
      <c r="T55" s="98"/>
    </row>
    <row r="56" spans="2:20" ht="22.15" customHeight="1">
      <c r="B56" s="127"/>
      <c r="C56" s="446"/>
      <c r="D56" s="122"/>
      <c r="E56" s="350"/>
      <c r="F56" s="125"/>
      <c r="G56" s="128"/>
      <c r="H56" s="129"/>
      <c r="I56" s="368"/>
      <c r="J56" s="125"/>
      <c r="K56" s="125"/>
      <c r="L56" s="126"/>
      <c r="Q56" s="98"/>
      <c r="R56" s="98"/>
      <c r="S56" s="98"/>
      <c r="T56" s="98"/>
    </row>
    <row r="57" spans="2:20" ht="22.15" customHeight="1">
      <c r="B57" s="127"/>
      <c r="C57" s="446"/>
      <c r="D57" s="122"/>
      <c r="E57" s="350"/>
      <c r="F57" s="125"/>
      <c r="G57" s="128"/>
      <c r="H57" s="129"/>
      <c r="I57" s="368"/>
      <c r="J57" s="125"/>
      <c r="K57" s="125"/>
      <c r="L57" s="126"/>
      <c r="Q57" s="98"/>
      <c r="R57" s="98"/>
      <c r="S57" s="98"/>
      <c r="T57" s="98"/>
    </row>
    <row r="58" spans="2:20" ht="22.15" customHeight="1">
      <c r="B58" s="127"/>
      <c r="C58" s="446"/>
      <c r="D58" s="122"/>
      <c r="E58" s="350"/>
      <c r="F58" s="125"/>
      <c r="G58" s="130"/>
      <c r="H58" s="125"/>
      <c r="I58" s="367"/>
      <c r="J58" s="125"/>
      <c r="K58" s="125"/>
      <c r="L58" s="126"/>
      <c r="Q58" s="98"/>
      <c r="R58" s="98"/>
      <c r="S58" s="98"/>
      <c r="T58" s="98"/>
    </row>
    <row r="59" spans="2:20" ht="22.15" customHeight="1">
      <c r="B59" s="127"/>
      <c r="C59" s="446"/>
      <c r="D59" s="122"/>
      <c r="E59" s="350"/>
      <c r="F59" s="125"/>
      <c r="G59" s="130"/>
      <c r="H59" s="125"/>
      <c r="I59" s="367"/>
      <c r="J59" s="125"/>
      <c r="K59" s="125"/>
      <c r="L59" s="126"/>
      <c r="Q59" s="98"/>
      <c r="R59" s="98"/>
      <c r="S59" s="98"/>
      <c r="T59" s="98"/>
    </row>
    <row r="60" spans="2:20" ht="22.15" customHeight="1">
      <c r="B60" s="127"/>
      <c r="C60" s="446"/>
      <c r="D60" s="122"/>
      <c r="E60" s="350"/>
      <c r="F60" s="125"/>
      <c r="G60" s="131"/>
      <c r="H60" s="125"/>
      <c r="I60" s="367"/>
      <c r="J60" s="125"/>
      <c r="K60" s="125"/>
      <c r="L60" s="126"/>
      <c r="Q60" s="98"/>
      <c r="R60" s="98"/>
      <c r="S60" s="98"/>
      <c r="T60" s="98"/>
    </row>
    <row r="61" spans="2:20" ht="22.15" customHeight="1">
      <c r="B61" s="127"/>
      <c r="C61" s="446"/>
      <c r="D61" s="122"/>
      <c r="E61" s="350"/>
      <c r="F61" s="125"/>
      <c r="G61" s="131"/>
      <c r="H61" s="125"/>
      <c r="I61" s="367"/>
      <c r="J61" s="125"/>
      <c r="K61" s="125"/>
      <c r="L61" s="126"/>
      <c r="Q61" s="98"/>
      <c r="R61" s="98"/>
      <c r="S61" s="98"/>
      <c r="T61" s="98"/>
    </row>
    <row r="62" spans="2:20" ht="22.15" customHeight="1">
      <c r="B62" s="127"/>
      <c r="C62" s="446"/>
      <c r="D62" s="122"/>
      <c r="E62" s="350"/>
      <c r="F62" s="125"/>
      <c r="G62" s="131"/>
      <c r="H62" s="125"/>
      <c r="I62" s="367"/>
      <c r="J62" s="125"/>
      <c r="K62" s="125"/>
      <c r="L62" s="126"/>
      <c r="Q62" s="98"/>
      <c r="R62" s="98"/>
      <c r="S62" s="98"/>
      <c r="T62" s="98"/>
    </row>
    <row r="63" spans="2:20" ht="22.15" customHeight="1">
      <c r="B63" s="127"/>
      <c r="C63" s="446"/>
      <c r="D63" s="122"/>
      <c r="E63" s="350"/>
      <c r="F63" s="125"/>
      <c r="G63" s="125"/>
      <c r="H63" s="125"/>
      <c r="I63" s="367"/>
      <c r="J63" s="125"/>
      <c r="K63" s="125"/>
      <c r="L63" s="126"/>
      <c r="Q63" s="98"/>
      <c r="R63" s="98"/>
      <c r="S63" s="98"/>
      <c r="T63" s="98"/>
    </row>
    <row r="64" spans="2:20" ht="22.15" customHeight="1">
      <c r="B64" s="127"/>
      <c r="C64" s="446"/>
      <c r="D64" s="122"/>
      <c r="E64" s="350"/>
      <c r="F64" s="125"/>
      <c r="G64" s="132"/>
      <c r="H64" s="125"/>
      <c r="I64" s="367"/>
      <c r="J64" s="125"/>
      <c r="K64" s="125"/>
      <c r="L64" s="126"/>
      <c r="Q64" s="98"/>
      <c r="R64" s="98"/>
      <c r="S64" s="98"/>
      <c r="T64" s="98"/>
    </row>
    <row r="65" spans="2:22" ht="22.15" customHeight="1">
      <c r="B65" s="127"/>
      <c r="C65" s="446"/>
      <c r="D65" s="122"/>
      <c r="E65" s="350"/>
      <c r="F65" s="125"/>
      <c r="G65" s="125"/>
      <c r="H65" s="125"/>
      <c r="I65" s="367"/>
      <c r="J65" s="125"/>
      <c r="K65" s="125"/>
      <c r="L65" s="126"/>
      <c r="Q65" s="98"/>
      <c r="R65" s="98"/>
      <c r="S65" s="98"/>
      <c r="T65" s="98"/>
    </row>
    <row r="66" spans="2:22" ht="22.15" customHeight="1">
      <c r="B66" s="113"/>
      <c r="C66" s="553"/>
      <c r="D66" s="554"/>
      <c r="E66" s="351"/>
      <c r="F66" s="126"/>
      <c r="G66" s="133"/>
      <c r="H66" s="126"/>
      <c r="I66" s="369"/>
      <c r="J66" s="126"/>
      <c r="K66" s="134"/>
      <c r="L66" s="126"/>
      <c r="Q66" s="98"/>
      <c r="R66" s="98"/>
      <c r="S66" s="98"/>
      <c r="T66" s="98"/>
    </row>
    <row r="67" spans="2:22" ht="22.15" customHeight="1">
      <c r="B67" s="113"/>
      <c r="C67" s="553"/>
      <c r="D67" s="554"/>
      <c r="E67" s="351"/>
      <c r="F67" s="126"/>
      <c r="G67" s="133"/>
      <c r="H67" s="126"/>
      <c r="I67" s="369"/>
      <c r="J67" s="126"/>
      <c r="K67" s="134"/>
      <c r="L67" s="126"/>
      <c r="Q67" s="98"/>
      <c r="R67" s="98"/>
      <c r="S67" s="98"/>
      <c r="T67" s="98"/>
    </row>
    <row r="68" spans="2:22" ht="22.15" customHeight="1">
      <c r="B68" s="113"/>
      <c r="C68" s="553"/>
      <c r="D68" s="554"/>
      <c r="E68" s="351"/>
      <c r="F68" s="126"/>
      <c r="G68" s="133"/>
      <c r="H68" s="126"/>
      <c r="I68" s="369"/>
      <c r="J68" s="126"/>
      <c r="K68" s="134"/>
      <c r="L68" s="126"/>
      <c r="Q68" s="98"/>
      <c r="R68" s="98"/>
      <c r="S68" s="98"/>
      <c r="T68" s="98"/>
    </row>
    <row r="69" spans="2:22" ht="22.15" customHeight="1">
      <c r="B69" s="113"/>
      <c r="C69" s="553"/>
      <c r="D69" s="554"/>
      <c r="E69" s="351"/>
      <c r="F69" s="126"/>
      <c r="G69" s="133"/>
      <c r="H69" s="126"/>
      <c r="I69" s="369"/>
      <c r="J69" s="126"/>
      <c r="K69" s="134"/>
      <c r="L69" s="126"/>
      <c r="Q69" s="98"/>
      <c r="R69" s="98"/>
      <c r="S69" s="98"/>
      <c r="T69" s="98"/>
    </row>
    <row r="70" spans="2:22" ht="22.15" customHeight="1">
      <c r="B70" s="113"/>
      <c r="C70" s="553"/>
      <c r="D70" s="554"/>
      <c r="E70" s="351"/>
      <c r="F70" s="126"/>
      <c r="G70" s="133"/>
      <c r="H70" s="126"/>
      <c r="I70" s="369"/>
      <c r="J70" s="126"/>
      <c r="K70" s="134"/>
      <c r="L70" s="126"/>
      <c r="Q70" s="98"/>
      <c r="R70" s="98"/>
      <c r="S70" s="98"/>
      <c r="T70" s="98"/>
    </row>
    <row r="71" spans="2:22" ht="22.15" customHeight="1">
      <c r="B71" s="113"/>
      <c r="C71" s="553"/>
      <c r="D71" s="554"/>
      <c r="E71" s="351"/>
      <c r="F71" s="126"/>
      <c r="G71" s="133"/>
      <c r="H71" s="126"/>
      <c r="I71" s="369"/>
      <c r="J71" s="126"/>
      <c r="K71" s="134"/>
      <c r="L71" s="126"/>
      <c r="Q71" s="98"/>
      <c r="R71" s="98"/>
      <c r="S71" s="98"/>
      <c r="T71" s="98"/>
    </row>
    <row r="72" spans="2:22" ht="22.15" customHeight="1">
      <c r="B72" s="113"/>
      <c r="C72" s="553"/>
      <c r="D72" s="554"/>
      <c r="E72" s="351"/>
      <c r="F72" s="126"/>
      <c r="G72" s="133"/>
      <c r="H72" s="126"/>
      <c r="I72" s="369"/>
      <c r="J72" s="126"/>
      <c r="K72" s="134"/>
      <c r="L72" s="126"/>
      <c r="Q72" s="98"/>
      <c r="R72" s="98"/>
      <c r="S72" s="98"/>
      <c r="T72" s="98"/>
    </row>
    <row r="73" spans="2:22" ht="22.15" customHeight="1">
      <c r="B73" s="113"/>
      <c r="C73" s="553"/>
      <c r="D73" s="554"/>
      <c r="E73" s="351"/>
      <c r="F73" s="126"/>
      <c r="G73" s="133"/>
      <c r="H73" s="126"/>
      <c r="I73" s="369"/>
      <c r="J73" s="126"/>
      <c r="K73" s="134"/>
      <c r="L73" s="126"/>
      <c r="Q73" s="98"/>
      <c r="R73" s="98"/>
      <c r="S73" s="98"/>
      <c r="T73" s="98"/>
    </row>
    <row r="74" spans="2:22" ht="22.15" customHeight="1">
      <c r="B74" s="113"/>
      <c r="C74" s="553"/>
      <c r="D74" s="554"/>
      <c r="E74" s="351"/>
      <c r="F74" s="126"/>
      <c r="G74" s="133"/>
      <c r="H74" s="126"/>
      <c r="I74" s="369"/>
      <c r="J74" s="126"/>
      <c r="K74" s="134"/>
      <c r="L74" s="126"/>
      <c r="Q74" s="98"/>
      <c r="R74" s="98"/>
      <c r="S74" s="98"/>
      <c r="T74" s="98"/>
    </row>
    <row r="75" spans="2:22" ht="22.15" customHeight="1">
      <c r="B75" s="113"/>
      <c r="C75" s="553"/>
      <c r="D75" s="554"/>
      <c r="E75" s="351"/>
      <c r="F75" s="126"/>
      <c r="G75" s="133"/>
      <c r="H75" s="126"/>
      <c r="I75" s="369"/>
      <c r="J75" s="126"/>
      <c r="K75" s="134"/>
      <c r="L75" s="126"/>
      <c r="Q75" s="98"/>
      <c r="R75" s="98"/>
      <c r="S75" s="98"/>
      <c r="T75" s="98"/>
    </row>
    <row r="76" spans="2:22" ht="22.15" customHeight="1">
      <c r="B76" s="113"/>
      <c r="C76" s="553"/>
      <c r="D76" s="554"/>
      <c r="E76" s="351"/>
      <c r="F76" s="126"/>
      <c r="G76" s="133"/>
      <c r="H76" s="126"/>
      <c r="I76" s="369"/>
      <c r="J76" s="126"/>
      <c r="K76" s="134"/>
      <c r="L76" s="126"/>
      <c r="Q76" s="98"/>
      <c r="R76" s="98"/>
      <c r="S76" s="98"/>
      <c r="T76" s="98"/>
    </row>
    <row r="77" spans="2:22" ht="22.15" customHeight="1">
      <c r="B77" s="92"/>
      <c r="C77" s="549" t="s">
        <v>115</v>
      </c>
      <c r="D77" s="550"/>
      <c r="E77" s="349"/>
      <c r="F77" s="109"/>
      <c r="G77" s="108"/>
      <c r="H77" s="108"/>
      <c r="I77" s="364"/>
      <c r="J77" s="108"/>
      <c r="K77" s="425"/>
      <c r="L77" s="112"/>
      <c r="N77" s="168"/>
      <c r="O77" s="153"/>
      <c r="Q77" s="98"/>
      <c r="R77" s="98"/>
      <c r="S77" s="98"/>
      <c r="T77" s="98"/>
    </row>
    <row r="78" spans="2:22" ht="22.15" customHeight="1">
      <c r="B78" s="113">
        <v>2</v>
      </c>
      <c r="C78" s="135" t="s">
        <v>107</v>
      </c>
      <c r="D78" s="167"/>
      <c r="E78" s="139"/>
      <c r="F78" s="114"/>
      <c r="G78" s="104"/>
      <c r="H78" s="434"/>
      <c r="I78" s="435"/>
      <c r="J78" s="434"/>
      <c r="K78" s="436"/>
      <c r="L78" s="115"/>
      <c r="N78" s="156"/>
      <c r="O78" s="153"/>
      <c r="Q78" s="98"/>
      <c r="R78" s="98"/>
      <c r="S78" s="98"/>
      <c r="T78" s="98"/>
    </row>
    <row r="79" spans="2:22" ht="22.15" customHeight="1">
      <c r="B79" s="391">
        <v>1</v>
      </c>
      <c r="C79" s="545" t="s">
        <v>116</v>
      </c>
      <c r="D79" s="546"/>
      <c r="E79" s="350" t="s">
        <v>117</v>
      </c>
      <c r="F79" s="117">
        <v>200</v>
      </c>
      <c r="G79" s="390"/>
      <c r="H79" s="404"/>
      <c r="I79" s="404"/>
      <c r="J79" s="404"/>
      <c r="K79" s="404"/>
      <c r="L79" s="116"/>
      <c r="N79" s="163"/>
      <c r="O79" s="156"/>
      <c r="P79" s="157"/>
      <c r="Q79" s="158"/>
      <c r="R79" s="158"/>
      <c r="S79" s="159"/>
      <c r="T79" s="160"/>
      <c r="U79" s="161"/>
      <c r="V79" s="162"/>
    </row>
    <row r="80" spans="2:22" ht="22.15" customHeight="1">
      <c r="B80" s="113"/>
      <c r="C80" s="547"/>
      <c r="D80" s="548"/>
      <c r="E80" s="352"/>
      <c r="F80" s="331"/>
      <c r="G80" s="358"/>
      <c r="H80" s="332"/>
      <c r="I80" s="369"/>
      <c r="J80" s="332"/>
      <c r="K80" s="333"/>
      <c r="L80" s="459"/>
      <c r="N80" s="163"/>
      <c r="O80" s="163"/>
      <c r="P80" s="164"/>
      <c r="Q80" s="158"/>
      <c r="R80" s="161"/>
      <c r="S80" s="159"/>
      <c r="T80" s="161"/>
      <c r="U80" s="161"/>
      <c r="V80" s="162"/>
    </row>
    <row r="81" spans="2:22" ht="22.15" customHeight="1">
      <c r="B81" s="113"/>
      <c r="C81" s="547"/>
      <c r="D81" s="548"/>
      <c r="E81" s="352"/>
      <c r="F81" s="331"/>
      <c r="G81" s="358"/>
      <c r="H81" s="332"/>
      <c r="I81" s="369"/>
      <c r="J81" s="332"/>
      <c r="K81" s="333"/>
      <c r="L81" s="459"/>
      <c r="N81" s="163"/>
      <c r="O81" s="163"/>
      <c r="P81" s="164"/>
      <c r="Q81" s="158"/>
      <c r="R81" s="161"/>
      <c r="S81" s="159"/>
      <c r="T81" s="161"/>
      <c r="U81" s="161"/>
      <c r="V81" s="162"/>
    </row>
    <row r="82" spans="2:22" ht="22.15" customHeight="1">
      <c r="B82" s="113"/>
      <c r="C82" s="586"/>
      <c r="D82" s="587"/>
      <c r="E82" s="352"/>
      <c r="F82" s="331"/>
      <c r="G82" s="358"/>
      <c r="H82" s="332"/>
      <c r="I82" s="369"/>
      <c r="J82" s="332"/>
      <c r="K82" s="333"/>
      <c r="L82" s="459"/>
      <c r="N82" s="163"/>
      <c r="O82" s="163"/>
      <c r="P82" s="164"/>
      <c r="Q82" s="158"/>
      <c r="R82" s="161"/>
      <c r="S82" s="165"/>
      <c r="T82" s="161"/>
      <c r="U82" s="165"/>
      <c r="V82" s="166"/>
    </row>
    <row r="83" spans="2:22" ht="22.15" customHeight="1">
      <c r="B83" s="113"/>
      <c r="C83" s="545"/>
      <c r="D83" s="546"/>
      <c r="E83" s="352"/>
      <c r="F83" s="331"/>
      <c r="G83" s="358"/>
      <c r="H83" s="332"/>
      <c r="I83" s="369"/>
      <c r="J83" s="332"/>
      <c r="K83" s="333"/>
      <c r="L83" s="459"/>
      <c r="N83" s="163"/>
      <c r="O83" s="163"/>
      <c r="P83" s="157"/>
      <c r="Q83" s="158"/>
      <c r="R83" s="158"/>
      <c r="S83" s="165"/>
      <c r="T83" s="160"/>
      <c r="U83" s="165"/>
      <c r="V83" s="166"/>
    </row>
    <row r="84" spans="2:22" ht="22.15" customHeight="1">
      <c r="B84" s="113"/>
      <c r="C84" s="547"/>
      <c r="D84" s="548"/>
      <c r="E84" s="352"/>
      <c r="F84" s="331"/>
      <c r="G84" s="358"/>
      <c r="H84" s="332"/>
      <c r="I84" s="358"/>
      <c r="J84" s="332"/>
      <c r="K84" s="333"/>
      <c r="L84" s="459"/>
      <c r="N84" s="163"/>
      <c r="O84" s="163"/>
      <c r="P84" s="164"/>
      <c r="Q84" s="158"/>
      <c r="R84" s="161"/>
      <c r="S84" s="165"/>
      <c r="T84" s="161"/>
      <c r="U84" s="165"/>
      <c r="V84" s="166"/>
    </row>
    <row r="85" spans="2:22" ht="22.15" customHeight="1">
      <c r="B85" s="113"/>
      <c r="C85" s="547"/>
      <c r="D85" s="548"/>
      <c r="E85" s="352"/>
      <c r="F85" s="331"/>
      <c r="G85" s="358"/>
      <c r="H85" s="332"/>
      <c r="I85" s="369"/>
      <c r="J85" s="332"/>
      <c r="K85" s="333"/>
      <c r="L85" s="459"/>
      <c r="N85" s="163"/>
      <c r="O85" s="163"/>
      <c r="P85" s="164"/>
      <c r="Q85" s="158"/>
      <c r="R85" s="161"/>
      <c r="S85" s="165"/>
      <c r="T85" s="161"/>
      <c r="U85" s="165"/>
      <c r="V85" s="166"/>
    </row>
    <row r="86" spans="2:22" ht="22.15" customHeight="1">
      <c r="B86" s="121"/>
      <c r="C86" s="547"/>
      <c r="D86" s="548"/>
      <c r="E86" s="352"/>
      <c r="F86" s="331"/>
      <c r="G86" s="358"/>
      <c r="H86" s="332"/>
      <c r="I86" s="358"/>
      <c r="J86" s="332"/>
      <c r="K86" s="333"/>
      <c r="L86" s="459"/>
      <c r="N86" s="163"/>
      <c r="O86" s="163"/>
      <c r="P86" s="164"/>
      <c r="Q86" s="158"/>
      <c r="R86" s="161"/>
      <c r="S86" s="165"/>
      <c r="T86" s="161"/>
      <c r="U86" s="165"/>
      <c r="V86" s="166"/>
    </row>
    <row r="87" spans="2:22" ht="22.15" customHeight="1">
      <c r="B87" s="121"/>
      <c r="C87" s="563"/>
      <c r="D87" s="564"/>
      <c r="E87" s="352"/>
      <c r="F87" s="331"/>
      <c r="G87" s="358"/>
      <c r="H87" s="332"/>
      <c r="I87" s="358"/>
      <c r="J87" s="332"/>
      <c r="K87" s="333"/>
      <c r="L87" s="459"/>
      <c r="N87" s="163"/>
      <c r="O87" s="163"/>
      <c r="P87" s="164"/>
      <c r="Q87" s="158"/>
      <c r="R87" s="161"/>
      <c r="S87" s="165"/>
      <c r="T87" s="161"/>
      <c r="U87" s="165"/>
      <c r="V87" s="166"/>
    </row>
    <row r="88" spans="2:22" ht="22.15" customHeight="1">
      <c r="B88" s="121"/>
      <c r="C88" s="588"/>
      <c r="D88" s="589"/>
      <c r="E88" s="353"/>
      <c r="F88" s="334"/>
      <c r="G88" s="334"/>
      <c r="H88" s="335"/>
      <c r="I88" s="370"/>
      <c r="J88" s="335"/>
      <c r="K88" s="336"/>
      <c r="L88" s="459"/>
      <c r="N88" s="163"/>
      <c r="O88" s="163"/>
      <c r="P88" s="164"/>
      <c r="Q88" s="158"/>
      <c r="R88" s="161"/>
      <c r="S88" s="165"/>
      <c r="T88" s="161"/>
      <c r="U88" s="165"/>
      <c r="V88" s="166"/>
    </row>
    <row r="89" spans="2:22" ht="22.15" customHeight="1">
      <c r="B89" s="127"/>
      <c r="C89" s="557"/>
      <c r="D89" s="558"/>
      <c r="E89" s="352"/>
      <c r="F89" s="331"/>
      <c r="G89" s="337"/>
      <c r="H89" s="332"/>
      <c r="I89" s="369"/>
      <c r="J89" s="332"/>
      <c r="K89" s="338"/>
      <c r="L89" s="116"/>
      <c r="N89" s="156"/>
      <c r="O89" s="163"/>
      <c r="P89" s="164"/>
      <c r="Q89" s="158"/>
      <c r="R89" s="161"/>
      <c r="S89" s="165"/>
      <c r="T89" s="161"/>
      <c r="U89" s="165"/>
      <c r="V89" s="166"/>
    </row>
    <row r="90" spans="2:22" ht="22.15" customHeight="1">
      <c r="B90" s="127"/>
      <c r="C90" s="563"/>
      <c r="D90" s="564"/>
      <c r="E90" s="353"/>
      <c r="F90" s="331"/>
      <c r="G90" s="331"/>
      <c r="H90" s="332"/>
      <c r="I90" s="358"/>
      <c r="J90" s="332"/>
      <c r="K90" s="338"/>
      <c r="L90" s="116"/>
      <c r="N90" s="158"/>
      <c r="O90" s="156"/>
      <c r="P90" s="157"/>
      <c r="Q90" s="158"/>
      <c r="R90" s="158"/>
      <c r="S90" s="165"/>
      <c r="T90" s="158"/>
      <c r="U90" s="165"/>
      <c r="V90" s="166"/>
    </row>
    <row r="91" spans="2:22" ht="22.15" customHeight="1">
      <c r="B91" s="127"/>
      <c r="C91" s="565"/>
      <c r="D91" s="566"/>
      <c r="E91" s="350"/>
      <c r="F91" s="125"/>
      <c r="G91" s="169"/>
      <c r="H91" s="170"/>
      <c r="I91" s="371"/>
      <c r="J91" s="125"/>
      <c r="K91" s="125"/>
      <c r="L91" s="116"/>
      <c r="Q91" s="98"/>
      <c r="R91" s="98"/>
      <c r="S91" s="98"/>
      <c r="T91" s="98"/>
    </row>
    <row r="92" spans="2:22" ht="22.15" customHeight="1">
      <c r="B92" s="127"/>
      <c r="C92" s="547"/>
      <c r="D92" s="548"/>
      <c r="E92" s="352"/>
      <c r="F92" s="331"/>
      <c r="G92" s="337"/>
      <c r="H92" s="332"/>
      <c r="I92" s="369"/>
      <c r="J92" s="332"/>
      <c r="K92" s="339"/>
      <c r="L92" s="126"/>
      <c r="Q92" s="98"/>
      <c r="R92" s="98"/>
      <c r="S92" s="98"/>
      <c r="T92" s="98"/>
    </row>
    <row r="93" spans="2:22" ht="22.15" customHeight="1">
      <c r="B93" s="127"/>
      <c r="C93" s="547"/>
      <c r="D93" s="548"/>
      <c r="E93" s="352"/>
      <c r="F93" s="331"/>
      <c r="G93" s="337"/>
      <c r="H93" s="332"/>
      <c r="I93" s="369"/>
      <c r="J93" s="332"/>
      <c r="K93" s="339"/>
      <c r="L93" s="126"/>
      <c r="Q93" s="98"/>
      <c r="R93" s="98"/>
      <c r="S93" s="98"/>
      <c r="T93" s="98"/>
    </row>
    <row r="94" spans="2:22" ht="22.15" customHeight="1">
      <c r="B94" s="127"/>
      <c r="C94" s="547"/>
      <c r="D94" s="548"/>
      <c r="E94" s="352"/>
      <c r="F94" s="331"/>
      <c r="G94" s="337"/>
      <c r="H94" s="340"/>
      <c r="I94" s="369"/>
      <c r="J94" s="337"/>
      <c r="K94" s="339"/>
      <c r="L94" s="126"/>
      <c r="Q94" s="98"/>
      <c r="R94" s="98"/>
      <c r="S94" s="98"/>
      <c r="T94" s="98"/>
    </row>
    <row r="95" spans="2:22" ht="22.15" customHeight="1">
      <c r="B95" s="127"/>
      <c r="C95" s="547"/>
      <c r="D95" s="548"/>
      <c r="E95" s="352"/>
      <c r="F95" s="331"/>
      <c r="G95" s="337"/>
      <c r="H95" s="340"/>
      <c r="I95" s="369"/>
      <c r="J95" s="337"/>
      <c r="K95" s="339"/>
      <c r="L95" s="126"/>
      <c r="Q95" s="98"/>
      <c r="R95" s="98"/>
      <c r="S95" s="98"/>
      <c r="T95" s="98"/>
    </row>
    <row r="96" spans="2:22" ht="22.15" customHeight="1">
      <c r="B96" s="127"/>
      <c r="C96" s="547"/>
      <c r="D96" s="548"/>
      <c r="E96" s="352"/>
      <c r="F96" s="331"/>
      <c r="G96" s="337"/>
      <c r="H96" s="340"/>
      <c r="I96" s="369"/>
      <c r="J96" s="337"/>
      <c r="K96" s="339"/>
      <c r="L96" s="126"/>
      <c r="Q96" s="98"/>
      <c r="R96" s="98"/>
      <c r="S96" s="98"/>
      <c r="T96" s="98"/>
    </row>
    <row r="97" spans="2:20" ht="22.15" customHeight="1">
      <c r="B97" s="127"/>
      <c r="C97" s="547"/>
      <c r="D97" s="548"/>
      <c r="E97" s="352"/>
      <c r="F97" s="331"/>
      <c r="G97" s="337"/>
      <c r="H97" s="340"/>
      <c r="I97" s="369"/>
      <c r="J97" s="337"/>
      <c r="K97" s="339"/>
      <c r="L97" s="126"/>
      <c r="Q97" s="98"/>
      <c r="R97" s="98"/>
      <c r="S97" s="98"/>
      <c r="T97" s="98"/>
    </row>
    <row r="98" spans="2:20" ht="22.15" customHeight="1">
      <c r="B98" s="127"/>
      <c r="C98" s="584"/>
      <c r="D98" s="585"/>
      <c r="E98" s="352"/>
      <c r="F98" s="331"/>
      <c r="G98" s="337"/>
      <c r="H98" s="340"/>
      <c r="I98" s="369"/>
      <c r="J98" s="337"/>
      <c r="K98" s="339"/>
      <c r="L98" s="126"/>
      <c r="Q98" s="98"/>
      <c r="R98" s="98"/>
      <c r="S98" s="98"/>
      <c r="T98" s="98"/>
    </row>
    <row r="99" spans="2:20" ht="22.15" customHeight="1">
      <c r="B99" s="127"/>
      <c r="C99" s="557"/>
      <c r="D99" s="558"/>
      <c r="E99" s="352"/>
      <c r="F99" s="331"/>
      <c r="G99" s="337"/>
      <c r="H99" s="340"/>
      <c r="I99" s="369"/>
      <c r="J99" s="337"/>
      <c r="K99" s="339"/>
      <c r="L99" s="126"/>
      <c r="Q99" s="98"/>
      <c r="R99" s="98"/>
      <c r="S99" s="98"/>
      <c r="T99" s="98"/>
    </row>
    <row r="100" spans="2:20" ht="22.15" customHeight="1">
      <c r="B100" s="113"/>
      <c r="C100" s="547"/>
      <c r="D100" s="548"/>
      <c r="E100" s="352"/>
      <c r="F100" s="331"/>
      <c r="G100" s="337"/>
      <c r="H100" s="332"/>
      <c r="I100" s="369"/>
      <c r="J100" s="332"/>
      <c r="K100" s="333"/>
      <c r="L100" s="126"/>
      <c r="Q100" s="98"/>
      <c r="R100" s="98"/>
      <c r="S100" s="98"/>
      <c r="T100" s="98"/>
    </row>
    <row r="101" spans="2:20" ht="22.15" customHeight="1">
      <c r="B101" s="113"/>
      <c r="C101" s="547"/>
      <c r="D101" s="548"/>
      <c r="E101" s="352"/>
      <c r="F101" s="331"/>
      <c r="G101" s="337"/>
      <c r="H101" s="332"/>
      <c r="I101" s="369"/>
      <c r="J101" s="332"/>
      <c r="K101" s="333"/>
      <c r="L101" s="126"/>
      <c r="Q101" s="98"/>
      <c r="R101" s="98"/>
      <c r="S101" s="98"/>
      <c r="T101" s="98"/>
    </row>
    <row r="102" spans="2:20" ht="22.15" customHeight="1">
      <c r="B102" s="113"/>
      <c r="C102" s="563"/>
      <c r="D102" s="564"/>
      <c r="E102" s="353"/>
      <c r="F102" s="331"/>
      <c r="G102" s="331"/>
      <c r="H102" s="332"/>
      <c r="I102" s="358"/>
      <c r="J102" s="332"/>
      <c r="K102" s="333"/>
      <c r="L102" s="126"/>
      <c r="Q102" s="98"/>
      <c r="R102" s="98"/>
      <c r="S102" s="98"/>
      <c r="T102" s="98"/>
    </row>
    <row r="103" spans="2:20" ht="22.15" customHeight="1">
      <c r="B103" s="113"/>
      <c r="C103" s="543"/>
      <c r="D103" s="544"/>
      <c r="E103" s="351"/>
      <c r="F103" s="146"/>
      <c r="G103" s="147"/>
      <c r="H103" s="146"/>
      <c r="I103" s="372"/>
      <c r="J103" s="146"/>
      <c r="K103" s="148"/>
      <c r="L103" s="126"/>
      <c r="Q103" s="98"/>
      <c r="R103" s="98"/>
      <c r="S103" s="98"/>
      <c r="T103" s="98"/>
    </row>
    <row r="104" spans="2:20" ht="22.15" customHeight="1">
      <c r="B104" s="113"/>
      <c r="C104" s="543"/>
      <c r="D104" s="544"/>
      <c r="E104" s="351"/>
      <c r="F104" s="126"/>
      <c r="G104" s="133"/>
      <c r="H104" s="126"/>
      <c r="I104" s="369"/>
      <c r="J104" s="126"/>
      <c r="K104" s="134"/>
      <c r="L104" s="126"/>
      <c r="Q104" s="98"/>
      <c r="R104" s="98"/>
      <c r="S104" s="98"/>
      <c r="T104" s="98"/>
    </row>
    <row r="105" spans="2:20" ht="22.15" customHeight="1">
      <c r="B105" s="113"/>
      <c r="C105" s="543"/>
      <c r="D105" s="544"/>
      <c r="E105" s="351"/>
      <c r="F105" s="126"/>
      <c r="G105" s="133"/>
      <c r="H105" s="126"/>
      <c r="I105" s="369"/>
      <c r="J105" s="126"/>
      <c r="K105" s="134"/>
      <c r="L105" s="126"/>
      <c r="Q105" s="98"/>
      <c r="R105" s="98"/>
      <c r="S105" s="98"/>
      <c r="T105" s="98"/>
    </row>
    <row r="106" spans="2:20" ht="22.15" customHeight="1">
      <c r="B106" s="113"/>
      <c r="C106" s="543"/>
      <c r="D106" s="544"/>
      <c r="E106" s="351"/>
      <c r="F106" s="126"/>
      <c r="G106" s="133"/>
      <c r="H106" s="126"/>
      <c r="I106" s="369"/>
      <c r="J106" s="126"/>
      <c r="K106" s="134"/>
      <c r="L106" s="126"/>
      <c r="Q106" s="98"/>
      <c r="R106" s="98"/>
      <c r="S106" s="98"/>
      <c r="T106" s="98"/>
    </row>
    <row r="107" spans="2:20" ht="22.15" customHeight="1">
      <c r="B107" s="113"/>
      <c r="C107" s="543"/>
      <c r="D107" s="544"/>
      <c r="E107" s="351"/>
      <c r="F107" s="126"/>
      <c r="G107" s="133"/>
      <c r="H107" s="126"/>
      <c r="I107" s="369"/>
      <c r="J107" s="126"/>
      <c r="K107" s="134"/>
      <c r="L107" s="126"/>
      <c r="Q107" s="98"/>
      <c r="R107" s="98"/>
      <c r="S107" s="98"/>
      <c r="T107" s="98"/>
    </row>
    <row r="108" spans="2:20" ht="22.15" customHeight="1">
      <c r="B108" s="113"/>
      <c r="C108" s="543"/>
      <c r="D108" s="544"/>
      <c r="E108" s="351"/>
      <c r="F108" s="126"/>
      <c r="G108" s="133"/>
      <c r="H108" s="126"/>
      <c r="I108" s="369"/>
      <c r="J108" s="126"/>
      <c r="K108" s="134"/>
      <c r="L108" s="126"/>
      <c r="Q108" s="98"/>
      <c r="R108" s="98"/>
      <c r="S108" s="98"/>
      <c r="T108" s="98"/>
    </row>
    <row r="109" spans="2:20" ht="22.15" customHeight="1">
      <c r="B109" s="113"/>
      <c r="C109" s="543"/>
      <c r="D109" s="544"/>
      <c r="E109" s="351"/>
      <c r="F109" s="126"/>
      <c r="G109" s="133"/>
      <c r="H109" s="126"/>
      <c r="I109" s="369"/>
      <c r="J109" s="126"/>
      <c r="K109" s="134"/>
      <c r="L109" s="126"/>
      <c r="Q109" s="98"/>
      <c r="R109" s="98"/>
      <c r="S109" s="98"/>
      <c r="T109" s="98"/>
    </row>
    <row r="110" spans="2:20" ht="22.15" customHeight="1">
      <c r="B110" s="113"/>
      <c r="C110" s="543"/>
      <c r="D110" s="544"/>
      <c r="E110" s="351"/>
      <c r="F110" s="126"/>
      <c r="G110" s="133"/>
      <c r="H110" s="126"/>
      <c r="I110" s="369"/>
      <c r="J110" s="126"/>
      <c r="K110" s="134"/>
      <c r="L110" s="126"/>
      <c r="Q110" s="98"/>
      <c r="R110" s="98"/>
      <c r="S110" s="98"/>
      <c r="T110" s="98"/>
    </row>
    <row r="111" spans="2:20" ht="22.15" customHeight="1">
      <c r="B111" s="341"/>
      <c r="C111" s="135" t="s">
        <v>107</v>
      </c>
      <c r="D111" s="342"/>
      <c r="E111" s="460"/>
      <c r="F111" s="177"/>
      <c r="G111" s="343"/>
      <c r="H111" s="177"/>
      <c r="I111" s="373"/>
      <c r="J111" s="177"/>
      <c r="K111" s="415"/>
      <c r="L111" s="344"/>
      <c r="Q111" s="98"/>
      <c r="R111" s="98"/>
      <c r="S111" s="98"/>
      <c r="T111" s="98"/>
    </row>
    <row r="112" spans="2:20">
      <c r="B112" s="142">
        <v>3</v>
      </c>
      <c r="C112" s="143" t="s">
        <v>108</v>
      </c>
      <c r="D112" s="388"/>
      <c r="E112" s="354"/>
      <c r="F112" s="146"/>
      <c r="G112" s="147"/>
      <c r="H112" s="146"/>
      <c r="I112" s="372"/>
      <c r="J112" s="146"/>
      <c r="K112" s="148"/>
      <c r="L112" s="146"/>
      <c r="M112" s="136"/>
      <c r="N112" s="98"/>
      <c r="Q112" s="98"/>
      <c r="R112" s="98"/>
      <c r="S112" s="98"/>
      <c r="T112" s="98"/>
    </row>
    <row r="113" spans="2:20">
      <c r="B113" s="392">
        <v>3.1</v>
      </c>
      <c r="C113" s="545" t="s">
        <v>118</v>
      </c>
      <c r="D113" s="546"/>
      <c r="E113" s="355"/>
      <c r="F113" s="146"/>
      <c r="G113" s="149"/>
      <c r="H113" s="146"/>
      <c r="I113" s="374"/>
      <c r="J113" s="146"/>
      <c r="K113" s="148"/>
      <c r="L113" s="146"/>
      <c r="M113" s="136"/>
      <c r="N113" s="98"/>
      <c r="Q113" s="98"/>
      <c r="R113" s="98"/>
      <c r="S113" s="98"/>
      <c r="T113" s="98"/>
    </row>
    <row r="114" spans="2:20" ht="22.15" customHeight="1">
      <c r="B114" s="389" t="s">
        <v>119</v>
      </c>
      <c r="C114" s="582" t="s">
        <v>120</v>
      </c>
      <c r="D114" s="583"/>
      <c r="E114" s="356" t="s">
        <v>121</v>
      </c>
      <c r="F114" s="150">
        <v>1</v>
      </c>
      <c r="G114" s="404"/>
      <c r="H114" s="404"/>
      <c r="I114" s="404"/>
      <c r="J114" s="404"/>
      <c r="K114" s="404"/>
      <c r="L114" s="152"/>
      <c r="M114" s="136"/>
      <c r="Q114" s="98"/>
      <c r="R114" s="98"/>
      <c r="S114" s="98"/>
      <c r="T114" s="98"/>
    </row>
    <row r="115" spans="2:20">
      <c r="B115" s="142"/>
      <c r="C115" s="446" t="s">
        <v>122</v>
      </c>
      <c r="D115" s="447"/>
      <c r="E115" s="350" t="s">
        <v>123</v>
      </c>
      <c r="F115" s="390">
        <v>1</v>
      </c>
      <c r="G115" s="390"/>
      <c r="H115" s="404"/>
      <c r="I115" s="404"/>
      <c r="J115" s="404"/>
      <c r="K115" s="404"/>
      <c r="L115" s="146"/>
      <c r="M115" s="136"/>
      <c r="N115" s="98"/>
      <c r="Q115" s="98"/>
      <c r="R115" s="98"/>
      <c r="S115" s="98"/>
      <c r="T115" s="98"/>
    </row>
    <row r="116" spans="2:20">
      <c r="B116" s="142"/>
      <c r="C116" s="446" t="s">
        <v>124</v>
      </c>
      <c r="D116" s="447"/>
      <c r="E116" s="350" t="s">
        <v>123</v>
      </c>
      <c r="F116" s="390">
        <v>4</v>
      </c>
      <c r="G116" s="390"/>
      <c r="H116" s="404"/>
      <c r="I116" s="404"/>
      <c r="J116" s="404"/>
      <c r="K116" s="404"/>
      <c r="L116" s="146"/>
      <c r="M116" s="136"/>
      <c r="N116" s="98"/>
      <c r="Q116" s="98"/>
      <c r="R116" s="98"/>
      <c r="S116" s="98"/>
      <c r="T116" s="98"/>
    </row>
    <row r="117" spans="2:20">
      <c r="B117" s="142"/>
      <c r="C117" s="543" t="s">
        <v>125</v>
      </c>
      <c r="D117" s="544"/>
      <c r="E117" s="350" t="s">
        <v>123</v>
      </c>
      <c r="F117" s="390">
        <v>2</v>
      </c>
      <c r="G117" s="390"/>
      <c r="H117" s="404"/>
      <c r="I117" s="404"/>
      <c r="J117" s="404"/>
      <c r="K117" s="404"/>
      <c r="L117" s="116"/>
      <c r="M117" s="136"/>
      <c r="N117" s="98"/>
      <c r="Q117" s="98"/>
      <c r="R117" s="98"/>
      <c r="S117" s="98"/>
      <c r="T117" s="98"/>
    </row>
    <row r="118" spans="2:20">
      <c r="B118" s="142"/>
      <c r="C118" s="543" t="s">
        <v>126</v>
      </c>
      <c r="D118" s="544"/>
      <c r="E118" s="350" t="s">
        <v>123</v>
      </c>
      <c r="F118" s="390">
        <v>2</v>
      </c>
      <c r="G118" s="390"/>
      <c r="H118" s="404"/>
      <c r="I118" s="404"/>
      <c r="J118" s="404"/>
      <c r="K118" s="404"/>
      <c r="L118" s="116"/>
      <c r="M118" s="136"/>
      <c r="N118" s="98"/>
      <c r="Q118" s="98"/>
      <c r="R118" s="98"/>
      <c r="S118" s="98"/>
      <c r="T118" s="98"/>
    </row>
    <row r="119" spans="2:20">
      <c r="B119" s="142"/>
      <c r="C119" s="543" t="s">
        <v>127</v>
      </c>
      <c r="D119" s="544"/>
      <c r="E119" s="350" t="s">
        <v>123</v>
      </c>
      <c r="F119" s="390">
        <v>2</v>
      </c>
      <c r="G119" s="390"/>
      <c r="H119" s="404"/>
      <c r="I119" s="404"/>
      <c r="J119" s="404"/>
      <c r="K119" s="404"/>
      <c r="L119" s="116"/>
      <c r="M119" s="136"/>
      <c r="N119" s="98"/>
      <c r="Q119" s="98"/>
      <c r="R119" s="98"/>
      <c r="S119" s="98"/>
      <c r="T119" s="98"/>
    </row>
    <row r="120" spans="2:20">
      <c r="B120" s="142"/>
      <c r="C120" s="543" t="s">
        <v>128</v>
      </c>
      <c r="D120" s="544"/>
      <c r="E120" s="350"/>
      <c r="F120" s="119"/>
      <c r="G120" s="390"/>
      <c r="H120" s="404"/>
      <c r="I120" s="404"/>
      <c r="J120" s="404"/>
      <c r="K120" s="404"/>
      <c r="L120" s="116"/>
      <c r="M120" s="136"/>
      <c r="N120" s="98"/>
      <c r="Q120" s="98"/>
      <c r="R120" s="98"/>
      <c r="S120" s="98"/>
      <c r="T120" s="98"/>
    </row>
    <row r="121" spans="2:20">
      <c r="B121" s="142"/>
      <c r="C121" s="543" t="s">
        <v>129</v>
      </c>
      <c r="D121" s="544"/>
      <c r="E121" s="350"/>
      <c r="F121" s="119"/>
      <c r="G121" s="390"/>
      <c r="H121" s="404"/>
      <c r="I121" s="404"/>
      <c r="J121" s="404"/>
      <c r="K121" s="404"/>
      <c r="L121" s="116"/>
      <c r="M121" s="136"/>
      <c r="N121" s="98"/>
      <c r="Q121" s="98"/>
      <c r="R121" s="98"/>
      <c r="S121" s="98"/>
      <c r="T121" s="98"/>
    </row>
    <row r="122" spans="2:20">
      <c r="B122" s="142"/>
      <c r="C122" s="446" t="s">
        <v>130</v>
      </c>
      <c r="D122" s="447"/>
      <c r="E122" s="350" t="s">
        <v>123</v>
      </c>
      <c r="F122" s="390">
        <v>1</v>
      </c>
      <c r="G122" s="390"/>
      <c r="H122" s="404"/>
      <c r="I122" s="404"/>
      <c r="J122" s="404"/>
      <c r="K122" s="404"/>
      <c r="L122" s="116"/>
      <c r="M122" s="136"/>
      <c r="N122" s="98"/>
      <c r="Q122" s="98"/>
      <c r="R122" s="98"/>
      <c r="S122" s="98"/>
      <c r="T122" s="98"/>
    </row>
    <row r="123" spans="2:20" ht="21.75" customHeight="1">
      <c r="B123" s="142" t="s">
        <v>131</v>
      </c>
      <c r="C123" s="545" t="s">
        <v>132</v>
      </c>
      <c r="D123" s="546"/>
      <c r="E123" s="350"/>
      <c r="F123" s="390"/>
      <c r="G123" s="390"/>
      <c r="H123" s="404"/>
      <c r="I123" s="404"/>
      <c r="J123" s="404"/>
      <c r="K123" s="404"/>
      <c r="L123" s="116"/>
      <c r="M123" s="136"/>
      <c r="N123" s="98"/>
      <c r="Q123" s="98"/>
      <c r="R123" s="98"/>
      <c r="S123" s="98"/>
      <c r="T123" s="98"/>
    </row>
    <row r="124" spans="2:20">
      <c r="B124" s="142"/>
      <c r="C124" s="543" t="s">
        <v>133</v>
      </c>
      <c r="D124" s="544"/>
      <c r="E124" s="350" t="s">
        <v>123</v>
      </c>
      <c r="F124" s="390">
        <v>3</v>
      </c>
      <c r="G124" s="390"/>
      <c r="H124" s="404"/>
      <c r="I124" s="404"/>
      <c r="J124" s="404"/>
      <c r="K124" s="404"/>
      <c r="L124" s="116"/>
      <c r="M124" s="136"/>
      <c r="N124" s="98"/>
      <c r="O124" s="429">
        <f>SUM(K146+K181+O125)</f>
        <v>0</v>
      </c>
      <c r="Q124" s="98"/>
      <c r="R124" s="98"/>
      <c r="S124" s="98"/>
      <c r="T124" s="98"/>
    </row>
    <row r="125" spans="2:20">
      <c r="B125" s="142"/>
      <c r="C125" s="543" t="s">
        <v>134</v>
      </c>
      <c r="D125" s="544"/>
      <c r="E125" s="350"/>
      <c r="F125" s="119"/>
      <c r="G125" s="390"/>
      <c r="H125" s="404"/>
      <c r="I125" s="404"/>
      <c r="J125" s="404"/>
      <c r="K125" s="404"/>
      <c r="L125" s="116"/>
      <c r="M125" s="136"/>
      <c r="N125" s="98"/>
      <c r="O125" s="430">
        <f>SUM(K186:K190)</f>
        <v>0</v>
      </c>
      <c r="Q125" s="98"/>
      <c r="R125" s="98"/>
      <c r="S125" s="98"/>
      <c r="T125" s="98"/>
    </row>
    <row r="126" spans="2:20">
      <c r="B126" s="142"/>
      <c r="C126" s="543" t="s">
        <v>135</v>
      </c>
      <c r="D126" s="544"/>
      <c r="E126" s="350"/>
      <c r="F126" s="119"/>
      <c r="G126" s="390"/>
      <c r="H126" s="404"/>
      <c r="I126" s="404"/>
      <c r="J126" s="404"/>
      <c r="K126" s="404"/>
      <c r="L126" s="116"/>
      <c r="M126" s="136"/>
      <c r="N126" s="98"/>
      <c r="Q126" s="98"/>
      <c r="R126" s="98"/>
      <c r="S126" s="98"/>
      <c r="T126" s="98"/>
    </row>
    <row r="127" spans="2:20">
      <c r="B127" s="142"/>
      <c r="C127" s="543" t="s">
        <v>136</v>
      </c>
      <c r="D127" s="544"/>
      <c r="E127" s="350" t="s">
        <v>123</v>
      </c>
      <c r="F127" s="390">
        <v>8</v>
      </c>
      <c r="G127" s="390"/>
      <c r="H127" s="404"/>
      <c r="I127" s="404"/>
      <c r="J127" s="404"/>
      <c r="K127" s="404"/>
      <c r="L127" s="116"/>
      <c r="M127" s="136"/>
      <c r="N127" s="98"/>
      <c r="Q127" s="98"/>
      <c r="R127" s="98"/>
      <c r="S127" s="98"/>
      <c r="T127" s="98"/>
    </row>
    <row r="128" spans="2:20">
      <c r="B128" s="142" t="s">
        <v>137</v>
      </c>
      <c r="C128" s="545" t="s">
        <v>138</v>
      </c>
      <c r="D128" s="546"/>
      <c r="E128" s="350"/>
      <c r="F128" s="119"/>
      <c r="G128" s="390"/>
      <c r="H128" s="390"/>
      <c r="I128" s="390"/>
      <c r="J128" s="390"/>
      <c r="K128" s="390"/>
      <c r="L128" s="116"/>
      <c r="M128" s="136"/>
      <c r="N128" s="98"/>
      <c r="Q128" s="98"/>
      <c r="R128" s="98"/>
      <c r="S128" s="98"/>
      <c r="T128" s="98"/>
    </row>
    <row r="129" spans="2:20">
      <c r="B129" s="142"/>
      <c r="C129" s="457" t="s">
        <v>139</v>
      </c>
      <c r="D129" s="447"/>
      <c r="E129" s="350"/>
      <c r="F129" s="119"/>
      <c r="G129" s="390"/>
      <c r="H129" s="404"/>
      <c r="I129" s="390"/>
      <c r="J129" s="404"/>
      <c r="K129" s="404"/>
      <c r="L129" s="116"/>
      <c r="M129" s="136"/>
      <c r="N129" s="98"/>
      <c r="Q129" s="98"/>
      <c r="R129" s="98"/>
      <c r="S129" s="98"/>
      <c r="T129" s="98"/>
    </row>
    <row r="130" spans="2:20">
      <c r="B130" s="142"/>
      <c r="C130" s="449" t="s">
        <v>140</v>
      </c>
      <c r="D130" s="447"/>
      <c r="E130" s="350"/>
      <c r="F130" s="119"/>
      <c r="G130" s="390"/>
      <c r="H130" s="404"/>
      <c r="I130" s="390"/>
      <c r="J130" s="404"/>
      <c r="K130" s="404"/>
      <c r="L130" s="116"/>
      <c r="M130" s="136"/>
      <c r="N130" s="98"/>
      <c r="Q130" s="98"/>
      <c r="R130" s="98"/>
      <c r="S130" s="98"/>
      <c r="T130" s="98"/>
    </row>
    <row r="131" spans="2:20">
      <c r="B131" s="142"/>
      <c r="C131" s="446" t="s">
        <v>141</v>
      </c>
      <c r="D131" s="447"/>
      <c r="E131" s="350" t="s">
        <v>142</v>
      </c>
      <c r="F131" s="418">
        <v>1440</v>
      </c>
      <c r="G131" s="390"/>
      <c r="H131" s="390"/>
      <c r="I131" s="390"/>
      <c r="J131" s="390"/>
      <c r="K131" s="390"/>
      <c r="L131" s="116"/>
      <c r="M131" s="136"/>
      <c r="N131" s="98"/>
      <c r="Q131" s="98"/>
      <c r="R131" s="98"/>
      <c r="S131" s="98"/>
      <c r="T131" s="98"/>
    </row>
    <row r="132" spans="2:20">
      <c r="B132" s="142"/>
      <c r="C132" s="446" t="s">
        <v>143</v>
      </c>
      <c r="D132" s="447"/>
      <c r="E132" s="350" t="s">
        <v>142</v>
      </c>
      <c r="F132" s="418">
        <v>720</v>
      </c>
      <c r="G132" s="390"/>
      <c r="H132" s="390"/>
      <c r="I132" s="390"/>
      <c r="J132" s="390"/>
      <c r="K132" s="390"/>
      <c r="L132" s="116"/>
      <c r="M132" s="136"/>
      <c r="N132" s="98"/>
      <c r="Q132" s="98"/>
      <c r="R132" s="98"/>
      <c r="S132" s="98"/>
      <c r="T132" s="98"/>
    </row>
    <row r="133" spans="2:20">
      <c r="B133" s="142"/>
      <c r="C133" s="446" t="s">
        <v>144</v>
      </c>
      <c r="D133" s="447"/>
      <c r="E133" s="350" t="s">
        <v>123</v>
      </c>
      <c r="F133" s="418">
        <v>1</v>
      </c>
      <c r="G133" s="390"/>
      <c r="H133" s="390"/>
      <c r="I133" s="390"/>
      <c r="J133" s="404"/>
      <c r="K133" s="390"/>
      <c r="L133" s="116"/>
      <c r="M133" s="136"/>
      <c r="N133" s="98"/>
      <c r="Q133" s="98"/>
      <c r="R133" s="98"/>
      <c r="S133" s="98"/>
      <c r="T133" s="98"/>
    </row>
    <row r="134" spans="2:20">
      <c r="B134" s="142"/>
      <c r="C134" s="449" t="s">
        <v>145</v>
      </c>
      <c r="D134" s="450"/>
      <c r="E134" s="350"/>
      <c r="F134" s="418"/>
      <c r="G134" s="390"/>
      <c r="H134" s="404"/>
      <c r="I134" s="390"/>
      <c r="J134" s="404"/>
      <c r="K134" s="404"/>
      <c r="L134" s="116"/>
      <c r="M134" s="136"/>
      <c r="N134" s="98"/>
      <c r="Q134" s="98"/>
      <c r="R134" s="98"/>
      <c r="S134" s="98"/>
      <c r="T134" s="98"/>
    </row>
    <row r="135" spans="2:20">
      <c r="B135" s="142"/>
      <c r="C135" s="446" t="s">
        <v>146</v>
      </c>
      <c r="D135" s="447"/>
      <c r="E135" s="350"/>
      <c r="F135" s="418"/>
      <c r="G135" s="390"/>
      <c r="H135" s="404"/>
      <c r="I135" s="390"/>
      <c r="J135" s="404"/>
      <c r="K135" s="404"/>
      <c r="L135" s="116"/>
      <c r="M135" s="136"/>
      <c r="N135" s="98"/>
      <c r="Q135" s="98"/>
      <c r="R135" s="98"/>
      <c r="S135" s="98"/>
      <c r="T135" s="98"/>
    </row>
    <row r="136" spans="2:20">
      <c r="B136" s="142"/>
      <c r="C136" s="446" t="s">
        <v>147</v>
      </c>
      <c r="D136" s="447"/>
      <c r="E136" s="350"/>
      <c r="F136" s="418"/>
      <c r="G136" s="390"/>
      <c r="H136" s="404"/>
      <c r="I136" s="390"/>
      <c r="J136" s="404"/>
      <c r="K136" s="404"/>
      <c r="L136" s="116"/>
      <c r="M136" s="136"/>
      <c r="N136" s="98"/>
      <c r="Q136" s="98"/>
      <c r="R136" s="98"/>
      <c r="S136" s="98"/>
      <c r="T136" s="98"/>
    </row>
    <row r="137" spans="2:20">
      <c r="B137" s="142"/>
      <c r="C137" s="446" t="s">
        <v>148</v>
      </c>
      <c r="D137" s="447"/>
      <c r="E137" s="350" t="s">
        <v>142</v>
      </c>
      <c r="F137" s="418">
        <v>2200</v>
      </c>
      <c r="G137" s="390"/>
      <c r="H137" s="390"/>
      <c r="I137" s="390"/>
      <c r="J137" s="390"/>
      <c r="K137" s="390"/>
      <c r="L137" s="116"/>
      <c r="M137" s="136"/>
      <c r="N137" s="98"/>
      <c r="Q137" s="98"/>
      <c r="R137" s="98"/>
      <c r="S137" s="98"/>
      <c r="T137" s="98"/>
    </row>
    <row r="138" spans="2:20">
      <c r="B138" s="142"/>
      <c r="C138" s="446" t="s">
        <v>143</v>
      </c>
      <c r="D138" s="447"/>
      <c r="E138" s="350" t="s">
        <v>142</v>
      </c>
      <c r="F138" s="418">
        <v>1100</v>
      </c>
      <c r="G138" s="390"/>
      <c r="H138" s="390"/>
      <c r="I138" s="390"/>
      <c r="J138" s="390"/>
      <c r="K138" s="390"/>
      <c r="L138" s="152"/>
      <c r="M138" s="136"/>
      <c r="N138" s="98"/>
      <c r="Q138" s="98"/>
      <c r="R138" s="98"/>
      <c r="S138" s="98"/>
      <c r="T138" s="98"/>
    </row>
    <row r="139" spans="2:20">
      <c r="B139" s="142"/>
      <c r="C139" s="446" t="s">
        <v>144</v>
      </c>
      <c r="D139" s="447"/>
      <c r="E139" s="350" t="s">
        <v>123</v>
      </c>
      <c r="F139" s="418">
        <v>1</v>
      </c>
      <c r="G139" s="390"/>
      <c r="H139" s="390"/>
      <c r="I139" s="390"/>
      <c r="J139" s="404"/>
      <c r="K139" s="390"/>
      <c r="L139" s="152"/>
      <c r="M139" s="136"/>
      <c r="N139" s="98"/>
      <c r="Q139" s="98"/>
      <c r="R139" s="98"/>
      <c r="S139" s="98"/>
      <c r="T139" s="98"/>
    </row>
    <row r="140" spans="2:20">
      <c r="B140" s="142"/>
      <c r="C140" s="446" t="s">
        <v>149</v>
      </c>
      <c r="D140" s="447"/>
      <c r="E140" s="350"/>
      <c r="F140" s="418"/>
      <c r="G140" s="390"/>
      <c r="H140" s="404"/>
      <c r="I140" s="390"/>
      <c r="J140" s="404"/>
      <c r="K140" s="404"/>
      <c r="L140" s="152"/>
      <c r="M140" s="136"/>
      <c r="N140" s="98"/>
      <c r="Q140" s="98"/>
      <c r="R140" s="98"/>
      <c r="S140" s="98"/>
      <c r="T140" s="98"/>
    </row>
    <row r="141" spans="2:20">
      <c r="B141" s="142"/>
      <c r="C141" s="446" t="s">
        <v>150</v>
      </c>
      <c r="D141" s="447"/>
      <c r="E141" s="350" t="s">
        <v>142</v>
      </c>
      <c r="F141" s="418">
        <v>120</v>
      </c>
      <c r="G141" s="390"/>
      <c r="H141" s="390"/>
      <c r="I141" s="390"/>
      <c r="J141" s="390"/>
      <c r="K141" s="390"/>
      <c r="L141" s="152"/>
      <c r="M141" s="136"/>
      <c r="N141" s="386"/>
      <c r="Q141" s="98"/>
      <c r="R141" s="98"/>
      <c r="S141" s="98"/>
      <c r="T141" s="98"/>
    </row>
    <row r="142" spans="2:20">
      <c r="B142" s="142"/>
      <c r="C142" s="446" t="s">
        <v>151</v>
      </c>
      <c r="D142" s="447"/>
      <c r="E142" s="350" t="s">
        <v>142</v>
      </c>
      <c r="F142" s="418">
        <v>30</v>
      </c>
      <c r="G142" s="390"/>
      <c r="H142" s="390"/>
      <c r="I142" s="390"/>
      <c r="J142" s="390"/>
      <c r="K142" s="390"/>
      <c r="L142" s="152"/>
      <c r="M142" s="136"/>
      <c r="N142" s="98"/>
      <c r="Q142" s="98"/>
      <c r="R142" s="98"/>
      <c r="S142" s="98"/>
      <c r="T142" s="98"/>
    </row>
    <row r="143" spans="2:20">
      <c r="B143" s="142"/>
      <c r="C143" s="446" t="s">
        <v>152</v>
      </c>
      <c r="D143" s="447"/>
      <c r="E143" s="350" t="s">
        <v>121</v>
      </c>
      <c r="F143" s="418">
        <v>1</v>
      </c>
      <c r="G143" s="390"/>
      <c r="H143" s="390"/>
      <c r="I143" s="390"/>
      <c r="J143" s="390"/>
      <c r="K143" s="390"/>
      <c r="L143" s="152"/>
      <c r="M143" s="136"/>
      <c r="N143" s="98"/>
      <c r="Q143" s="98"/>
      <c r="R143" s="98"/>
      <c r="S143" s="98"/>
      <c r="T143" s="98"/>
    </row>
    <row r="144" spans="2:20">
      <c r="B144" s="142"/>
      <c r="C144" s="543"/>
      <c r="D144" s="544"/>
      <c r="E144" s="350"/>
      <c r="F144" s="119"/>
      <c r="G144" s="390"/>
      <c r="H144" s="390"/>
      <c r="I144" s="390"/>
      <c r="J144" s="390"/>
      <c r="K144" s="390"/>
      <c r="L144" s="152"/>
      <c r="M144" s="136"/>
      <c r="N144" s="98"/>
      <c r="Q144" s="98"/>
      <c r="R144" s="98"/>
      <c r="S144" s="98"/>
      <c r="T144" s="98"/>
    </row>
    <row r="145" spans="2:20">
      <c r="B145" s="142"/>
      <c r="C145" s="543"/>
      <c r="D145" s="544"/>
      <c r="E145" s="354"/>
      <c r="F145" s="146"/>
      <c r="G145" s="149"/>
      <c r="H145" s="146"/>
      <c r="I145" s="374"/>
      <c r="J145" s="146"/>
      <c r="K145" s="387"/>
      <c r="L145" s="146"/>
      <c r="M145" s="136"/>
      <c r="N145" s="98"/>
      <c r="Q145" s="98"/>
      <c r="R145" s="98"/>
      <c r="S145" s="98"/>
      <c r="T145" s="98"/>
    </row>
    <row r="146" spans="2:20" ht="22.15" customHeight="1">
      <c r="B146" s="92"/>
      <c r="C146" s="549" t="s">
        <v>153</v>
      </c>
      <c r="D146" s="550"/>
      <c r="E146" s="349"/>
      <c r="F146" s="109"/>
      <c r="G146" s="108"/>
      <c r="H146" s="108"/>
      <c r="I146" s="364"/>
      <c r="J146" s="108"/>
      <c r="K146" s="111"/>
      <c r="L146" s="112"/>
      <c r="Q146" s="98"/>
      <c r="R146" s="98"/>
      <c r="S146" s="98"/>
      <c r="T146" s="98"/>
    </row>
    <row r="147" spans="2:20" ht="22.15" customHeight="1">
      <c r="B147" s="88"/>
      <c r="C147" s="449" t="s">
        <v>154</v>
      </c>
      <c r="D147" s="447"/>
      <c r="E147" s="350"/>
      <c r="F147" s="119"/>
      <c r="G147" s="117"/>
      <c r="H147" s="117"/>
      <c r="I147" s="358"/>
      <c r="J147" s="117"/>
      <c r="K147" s="117"/>
      <c r="L147" s="146"/>
      <c r="Q147" s="98"/>
      <c r="R147" s="98"/>
      <c r="S147" s="98"/>
      <c r="T147" s="98"/>
    </row>
    <row r="148" spans="2:20" ht="22.15" customHeight="1">
      <c r="B148" s="88"/>
      <c r="C148" s="446" t="s">
        <v>155</v>
      </c>
      <c r="D148" s="447"/>
      <c r="E148" s="350" t="s">
        <v>142</v>
      </c>
      <c r="F148" s="390">
        <v>1440</v>
      </c>
      <c r="G148" s="390"/>
      <c r="H148" s="390"/>
      <c r="I148" s="390"/>
      <c r="J148" s="390"/>
      <c r="K148" s="390"/>
      <c r="L148" s="146"/>
      <c r="Q148" s="98"/>
      <c r="R148" s="98"/>
      <c r="S148" s="98"/>
      <c r="T148" s="98"/>
    </row>
    <row r="149" spans="2:20" ht="22.15" customHeight="1">
      <c r="B149" s="88"/>
      <c r="C149" s="446" t="s">
        <v>156</v>
      </c>
      <c r="D149" s="447"/>
      <c r="E149" s="350" t="s">
        <v>142</v>
      </c>
      <c r="F149" s="390">
        <v>720</v>
      </c>
      <c r="G149" s="390"/>
      <c r="H149" s="390"/>
      <c r="I149" s="390"/>
      <c r="J149" s="390"/>
      <c r="K149" s="390"/>
      <c r="L149" s="116"/>
      <c r="Q149" s="98"/>
      <c r="R149" s="98"/>
      <c r="S149" s="98"/>
      <c r="T149" s="98"/>
    </row>
    <row r="150" spans="2:20">
      <c r="B150" s="142"/>
      <c r="C150" s="446" t="s">
        <v>144</v>
      </c>
      <c r="D150" s="447"/>
      <c r="E150" s="350" t="s">
        <v>123</v>
      </c>
      <c r="F150" s="390">
        <v>1</v>
      </c>
      <c r="G150" s="390"/>
      <c r="H150" s="390"/>
      <c r="I150" s="390"/>
      <c r="J150" s="404"/>
      <c r="K150" s="390"/>
      <c r="L150" s="116"/>
      <c r="M150" s="136"/>
      <c r="N150" s="98"/>
      <c r="Q150" s="98"/>
      <c r="R150" s="98"/>
      <c r="S150" s="98"/>
      <c r="T150" s="98"/>
    </row>
    <row r="151" spans="2:20">
      <c r="B151" s="142"/>
      <c r="C151" s="449" t="s">
        <v>157</v>
      </c>
      <c r="D151" s="450"/>
      <c r="E151" s="350"/>
      <c r="F151" s="390"/>
      <c r="G151" s="390"/>
      <c r="H151" s="390"/>
      <c r="I151" s="390"/>
      <c r="J151" s="390"/>
      <c r="K151" s="390"/>
      <c r="L151" s="116"/>
      <c r="M151" s="136"/>
      <c r="N151" s="98"/>
      <c r="Q151" s="98"/>
      <c r="R151" s="98"/>
      <c r="S151" s="98"/>
      <c r="T151" s="98"/>
    </row>
    <row r="152" spans="2:20">
      <c r="B152" s="142"/>
      <c r="C152" s="446" t="s">
        <v>158</v>
      </c>
      <c r="D152" s="447"/>
      <c r="E152" s="350"/>
      <c r="F152" s="390"/>
      <c r="G152" s="390"/>
      <c r="H152" s="390"/>
      <c r="I152" s="390"/>
      <c r="J152" s="390"/>
      <c r="K152" s="390"/>
      <c r="L152" s="116"/>
      <c r="M152" s="136"/>
      <c r="N152" s="98"/>
      <c r="Q152" s="98"/>
      <c r="R152" s="98"/>
      <c r="S152" s="98"/>
      <c r="T152" s="98"/>
    </row>
    <row r="153" spans="2:20">
      <c r="B153" s="142"/>
      <c r="C153" s="446" t="s">
        <v>147</v>
      </c>
      <c r="D153" s="447"/>
      <c r="E153" s="350"/>
      <c r="F153" s="390"/>
      <c r="G153" s="390"/>
      <c r="H153" s="390"/>
      <c r="I153" s="390"/>
      <c r="J153" s="390"/>
      <c r="K153" s="390"/>
      <c r="L153" s="116"/>
      <c r="M153" s="136"/>
      <c r="N153" s="98"/>
      <c r="Q153" s="98"/>
      <c r="R153" s="98"/>
      <c r="S153" s="98"/>
      <c r="T153" s="98"/>
    </row>
    <row r="154" spans="2:20">
      <c r="B154" s="142"/>
      <c r="C154" s="446" t="s">
        <v>148</v>
      </c>
      <c r="D154" s="447"/>
      <c r="E154" s="350" t="s">
        <v>142</v>
      </c>
      <c r="F154" s="390">
        <v>2200</v>
      </c>
      <c r="G154" s="390"/>
      <c r="H154" s="390"/>
      <c r="I154" s="390"/>
      <c r="J154" s="390"/>
      <c r="K154" s="390"/>
      <c r="L154" s="116"/>
      <c r="M154" s="136"/>
      <c r="N154" s="98"/>
      <c r="Q154" s="98"/>
      <c r="R154" s="98"/>
      <c r="S154" s="98"/>
      <c r="T154" s="98"/>
    </row>
    <row r="155" spans="2:20">
      <c r="B155" s="142"/>
      <c r="C155" s="446" t="s">
        <v>159</v>
      </c>
      <c r="D155" s="447"/>
      <c r="E155" s="350" t="s">
        <v>142</v>
      </c>
      <c r="F155" s="390">
        <v>1100</v>
      </c>
      <c r="G155" s="390"/>
      <c r="H155" s="390"/>
      <c r="I155" s="390"/>
      <c r="J155" s="390"/>
      <c r="K155" s="390"/>
      <c r="L155" s="116"/>
      <c r="M155" s="136"/>
      <c r="N155" s="98"/>
      <c r="Q155" s="98"/>
      <c r="R155" s="98"/>
      <c r="S155" s="98"/>
      <c r="T155" s="98"/>
    </row>
    <row r="156" spans="2:20">
      <c r="B156" s="142"/>
      <c r="C156" s="446" t="s">
        <v>144</v>
      </c>
      <c r="D156" s="447"/>
      <c r="E156" s="350" t="s">
        <v>123</v>
      </c>
      <c r="F156" s="390">
        <v>1</v>
      </c>
      <c r="G156" s="390"/>
      <c r="H156" s="390"/>
      <c r="I156" s="390"/>
      <c r="J156" s="404"/>
      <c r="K156" s="390"/>
      <c r="L156" s="116"/>
      <c r="M156" s="136"/>
      <c r="N156" s="98"/>
      <c r="Q156" s="98"/>
      <c r="R156" s="98"/>
      <c r="S156" s="98"/>
      <c r="T156" s="98"/>
    </row>
    <row r="157" spans="2:20">
      <c r="B157" s="142"/>
      <c r="C157" s="446" t="s">
        <v>160</v>
      </c>
      <c r="D157" s="447"/>
      <c r="E157" s="350"/>
      <c r="F157" s="390"/>
      <c r="G157" s="390"/>
      <c r="H157" s="404"/>
      <c r="I157" s="390"/>
      <c r="J157" s="404"/>
      <c r="K157" s="404"/>
      <c r="L157" s="116"/>
      <c r="M157" s="136"/>
      <c r="N157" s="98"/>
      <c r="Q157" s="98"/>
      <c r="R157" s="98"/>
      <c r="S157" s="98"/>
      <c r="T157" s="98"/>
    </row>
    <row r="158" spans="2:20" ht="21.75" customHeight="1">
      <c r="B158" s="142"/>
      <c r="C158" s="446" t="s">
        <v>161</v>
      </c>
      <c r="D158" s="447"/>
      <c r="E158" s="350" t="s">
        <v>142</v>
      </c>
      <c r="F158" s="390">
        <v>120</v>
      </c>
      <c r="G158" s="390"/>
      <c r="H158" s="390"/>
      <c r="I158" s="390"/>
      <c r="J158" s="390"/>
      <c r="K158" s="390"/>
      <c r="L158" s="116"/>
      <c r="M158" s="136"/>
      <c r="N158" s="98"/>
      <c r="Q158" s="98"/>
      <c r="R158" s="98"/>
      <c r="S158" s="98"/>
      <c r="T158" s="98"/>
    </row>
    <row r="159" spans="2:20">
      <c r="B159" s="142"/>
      <c r="C159" s="543" t="s">
        <v>162</v>
      </c>
      <c r="D159" s="544"/>
      <c r="E159" s="350" t="s">
        <v>142</v>
      </c>
      <c r="F159" s="390">
        <v>30</v>
      </c>
      <c r="G159" s="390"/>
      <c r="H159" s="390"/>
      <c r="I159" s="390"/>
      <c r="J159" s="390"/>
      <c r="K159" s="390"/>
      <c r="L159" s="116"/>
      <c r="M159" s="136"/>
      <c r="N159" s="98"/>
      <c r="Q159" s="98"/>
      <c r="R159" s="98"/>
      <c r="S159" s="98"/>
      <c r="T159" s="98"/>
    </row>
    <row r="160" spans="2:20">
      <c r="B160" s="142"/>
      <c r="C160" s="543" t="s">
        <v>163</v>
      </c>
      <c r="D160" s="544"/>
      <c r="E160" s="350" t="s">
        <v>121</v>
      </c>
      <c r="F160" s="390">
        <v>1</v>
      </c>
      <c r="G160" s="390"/>
      <c r="H160" s="390"/>
      <c r="I160" s="390"/>
      <c r="J160" s="390"/>
      <c r="K160" s="390"/>
      <c r="L160" s="116"/>
      <c r="M160" s="136"/>
      <c r="N160" s="98"/>
      <c r="Q160" s="98"/>
      <c r="R160" s="98"/>
      <c r="S160" s="98"/>
      <c r="T160" s="98"/>
    </row>
    <row r="161" spans="2:20">
      <c r="B161" s="142"/>
      <c r="C161" s="457" t="s">
        <v>164</v>
      </c>
      <c r="D161" s="447"/>
      <c r="E161" s="350"/>
      <c r="F161" s="390"/>
      <c r="G161" s="390"/>
      <c r="H161" s="390"/>
      <c r="I161" s="390"/>
      <c r="J161" s="390"/>
      <c r="K161" s="390"/>
      <c r="L161" s="116"/>
      <c r="M161" s="136"/>
      <c r="N161" s="98"/>
      <c r="Q161" s="98"/>
      <c r="R161" s="98"/>
      <c r="S161" s="98"/>
      <c r="T161" s="98"/>
    </row>
    <row r="162" spans="2:20">
      <c r="B162" s="142"/>
      <c r="C162" s="449" t="s">
        <v>165</v>
      </c>
      <c r="D162" s="447"/>
      <c r="E162" s="350"/>
      <c r="F162" s="390"/>
      <c r="G162" s="390"/>
      <c r="H162" s="390"/>
      <c r="I162" s="390"/>
      <c r="J162" s="390"/>
      <c r="K162" s="390"/>
      <c r="L162" s="116"/>
      <c r="M162" s="136"/>
      <c r="N162" s="98"/>
      <c r="Q162" s="98"/>
      <c r="R162" s="98"/>
      <c r="S162" s="98"/>
      <c r="T162" s="98"/>
    </row>
    <row r="163" spans="2:20">
      <c r="B163" s="142"/>
      <c r="C163" s="543" t="s">
        <v>141</v>
      </c>
      <c r="D163" s="544"/>
      <c r="E163" s="350" t="s">
        <v>142</v>
      </c>
      <c r="F163" s="390">
        <v>1440</v>
      </c>
      <c r="G163" s="390"/>
      <c r="H163" s="390"/>
      <c r="I163" s="390"/>
      <c r="J163" s="390"/>
      <c r="K163" s="390"/>
      <c r="L163" s="116"/>
      <c r="M163" s="136"/>
      <c r="N163" s="98"/>
      <c r="Q163" s="98"/>
      <c r="R163" s="98"/>
      <c r="S163" s="98"/>
      <c r="T163" s="98"/>
    </row>
    <row r="164" spans="2:20">
      <c r="B164" s="142"/>
      <c r="C164" s="543" t="s">
        <v>143</v>
      </c>
      <c r="D164" s="544"/>
      <c r="E164" s="350" t="s">
        <v>142</v>
      </c>
      <c r="F164" s="390">
        <v>720</v>
      </c>
      <c r="G164" s="390"/>
      <c r="H164" s="390"/>
      <c r="I164" s="390"/>
      <c r="J164" s="390"/>
      <c r="K164" s="390"/>
      <c r="L164" s="116"/>
      <c r="M164" s="136"/>
      <c r="N164" s="98"/>
      <c r="Q164" s="98"/>
      <c r="R164" s="98"/>
      <c r="S164" s="98"/>
      <c r="T164" s="98"/>
    </row>
    <row r="165" spans="2:20">
      <c r="B165" s="142"/>
      <c r="C165" s="543" t="s">
        <v>144</v>
      </c>
      <c r="D165" s="544"/>
      <c r="E165" s="350" t="s">
        <v>123</v>
      </c>
      <c r="F165" s="390">
        <v>1</v>
      </c>
      <c r="G165" s="390"/>
      <c r="H165" s="390"/>
      <c r="I165" s="390"/>
      <c r="J165" s="404"/>
      <c r="K165" s="390"/>
      <c r="L165" s="116"/>
      <c r="M165" s="136"/>
      <c r="N165" s="98"/>
      <c r="Q165" s="98"/>
      <c r="R165" s="98"/>
      <c r="S165" s="98"/>
      <c r="T165" s="98"/>
    </row>
    <row r="166" spans="2:20">
      <c r="B166" s="142"/>
      <c r="C166" s="545" t="s">
        <v>166</v>
      </c>
      <c r="D166" s="546"/>
      <c r="E166" s="350"/>
      <c r="F166" s="390"/>
      <c r="G166" s="390"/>
      <c r="H166" s="390"/>
      <c r="I166" s="390"/>
      <c r="J166" s="390"/>
      <c r="K166" s="390"/>
      <c r="L166" s="116"/>
      <c r="M166" s="136"/>
      <c r="N166" s="98"/>
      <c r="Q166" s="98"/>
      <c r="R166" s="98"/>
      <c r="S166" s="98"/>
      <c r="T166" s="98"/>
    </row>
    <row r="167" spans="2:20">
      <c r="B167" s="142"/>
      <c r="C167" s="543" t="s">
        <v>167</v>
      </c>
      <c r="D167" s="544"/>
      <c r="E167" s="350"/>
      <c r="F167" s="390"/>
      <c r="G167" s="390"/>
      <c r="H167" s="390"/>
      <c r="I167" s="390"/>
      <c r="J167" s="390"/>
      <c r="K167" s="390"/>
      <c r="L167" s="116"/>
      <c r="M167" s="136"/>
      <c r="N167" s="98"/>
      <c r="Q167" s="98"/>
      <c r="R167" s="98"/>
      <c r="S167" s="98"/>
      <c r="T167" s="98"/>
    </row>
    <row r="168" spans="2:20">
      <c r="B168" s="142"/>
      <c r="C168" s="446" t="s">
        <v>147</v>
      </c>
      <c r="D168" s="447"/>
      <c r="E168" s="139"/>
      <c r="F168" s="390"/>
      <c r="G168" s="390"/>
      <c r="H168" s="390"/>
      <c r="I168" s="390"/>
      <c r="J168" s="390"/>
      <c r="K168" s="390"/>
      <c r="L168" s="116"/>
      <c r="M168" s="136"/>
      <c r="N168" s="98"/>
      <c r="Q168" s="98"/>
      <c r="R168" s="98"/>
      <c r="S168" s="98"/>
      <c r="T168" s="98"/>
    </row>
    <row r="169" spans="2:20">
      <c r="B169" s="142"/>
      <c r="C169" s="543" t="s">
        <v>148</v>
      </c>
      <c r="D169" s="544"/>
      <c r="E169" s="350" t="s">
        <v>142</v>
      </c>
      <c r="F169" s="390">
        <v>2200</v>
      </c>
      <c r="G169" s="390"/>
      <c r="H169" s="390"/>
      <c r="I169" s="390"/>
      <c r="J169" s="390"/>
      <c r="K169" s="390"/>
      <c r="L169" s="116"/>
      <c r="M169" s="136"/>
      <c r="N169" s="98"/>
      <c r="Q169" s="98"/>
      <c r="R169" s="98"/>
      <c r="S169" s="98"/>
      <c r="T169" s="98"/>
    </row>
    <row r="170" spans="2:20">
      <c r="B170" s="142"/>
      <c r="C170" s="543" t="s">
        <v>159</v>
      </c>
      <c r="D170" s="544"/>
      <c r="E170" s="350" t="s">
        <v>142</v>
      </c>
      <c r="F170" s="390">
        <v>1100</v>
      </c>
      <c r="G170" s="390"/>
      <c r="H170" s="390"/>
      <c r="I170" s="390"/>
      <c r="J170" s="390"/>
      <c r="K170" s="390"/>
      <c r="L170" s="152"/>
      <c r="M170" s="136"/>
      <c r="N170" s="98"/>
      <c r="Q170" s="98"/>
      <c r="R170" s="98"/>
      <c r="S170" s="98"/>
      <c r="T170" s="98"/>
    </row>
    <row r="171" spans="2:20">
      <c r="B171" s="142"/>
      <c r="C171" s="543" t="s">
        <v>144</v>
      </c>
      <c r="D171" s="544"/>
      <c r="E171" s="350" t="s">
        <v>123</v>
      </c>
      <c r="F171" s="390">
        <v>1</v>
      </c>
      <c r="G171" s="390"/>
      <c r="H171" s="390"/>
      <c r="I171" s="390"/>
      <c r="J171" s="404"/>
      <c r="K171" s="390"/>
      <c r="L171" s="152"/>
      <c r="M171" s="136"/>
      <c r="N171" s="98"/>
      <c r="Q171" s="98"/>
      <c r="R171" s="98"/>
      <c r="S171" s="98"/>
      <c r="T171" s="98"/>
    </row>
    <row r="172" spans="2:20">
      <c r="B172" s="142"/>
      <c r="C172" s="543" t="s">
        <v>168</v>
      </c>
      <c r="D172" s="544"/>
      <c r="E172" s="350"/>
      <c r="F172" s="390"/>
      <c r="G172" s="390"/>
      <c r="H172" s="404"/>
      <c r="I172" s="390"/>
      <c r="J172" s="404"/>
      <c r="K172" s="404"/>
      <c r="L172" s="152"/>
      <c r="M172" s="136"/>
      <c r="N172" s="98"/>
      <c r="Q172" s="98"/>
      <c r="R172" s="98"/>
      <c r="S172" s="98"/>
      <c r="T172" s="98"/>
    </row>
    <row r="173" spans="2:20">
      <c r="B173" s="142"/>
      <c r="C173" s="543" t="s">
        <v>150</v>
      </c>
      <c r="D173" s="544"/>
      <c r="E173" s="350" t="s">
        <v>142</v>
      </c>
      <c r="F173" s="390">
        <v>120</v>
      </c>
      <c r="G173" s="390"/>
      <c r="H173" s="390"/>
      <c r="I173" s="390"/>
      <c r="J173" s="390"/>
      <c r="K173" s="390"/>
      <c r="L173" s="152"/>
      <c r="M173" s="136"/>
      <c r="N173" s="98"/>
      <c r="Q173" s="98"/>
      <c r="R173" s="98"/>
      <c r="S173" s="98"/>
      <c r="T173" s="98"/>
    </row>
    <row r="174" spans="2:20">
      <c r="B174" s="142"/>
      <c r="C174" s="543" t="s">
        <v>151</v>
      </c>
      <c r="D174" s="544"/>
      <c r="E174" s="350" t="s">
        <v>142</v>
      </c>
      <c r="F174" s="390">
        <v>30</v>
      </c>
      <c r="G174" s="390"/>
      <c r="H174" s="390"/>
      <c r="I174" s="390"/>
      <c r="J174" s="390"/>
      <c r="K174" s="390"/>
      <c r="L174" s="152"/>
      <c r="M174" s="136"/>
      <c r="N174" s="98"/>
      <c r="Q174" s="98"/>
      <c r="R174" s="98"/>
      <c r="S174" s="98"/>
      <c r="T174" s="98"/>
    </row>
    <row r="175" spans="2:20">
      <c r="B175" s="142"/>
      <c r="C175" s="543" t="s">
        <v>169</v>
      </c>
      <c r="D175" s="544"/>
      <c r="E175" s="350" t="s">
        <v>121</v>
      </c>
      <c r="F175" s="390">
        <v>1</v>
      </c>
      <c r="G175" s="390"/>
      <c r="H175" s="390"/>
      <c r="I175" s="390"/>
      <c r="J175" s="390"/>
      <c r="K175" s="390"/>
      <c r="L175" s="152"/>
      <c r="M175" s="136"/>
      <c r="N175" s="98"/>
      <c r="Q175" s="98"/>
      <c r="R175" s="98"/>
      <c r="S175" s="98"/>
      <c r="T175" s="98"/>
    </row>
    <row r="176" spans="2:20">
      <c r="B176" s="142"/>
      <c r="C176" s="543"/>
      <c r="D176" s="544"/>
      <c r="E176" s="350"/>
      <c r="F176" s="390"/>
      <c r="G176" s="390"/>
      <c r="H176" s="390"/>
      <c r="I176" s="390"/>
      <c r="J176" s="390"/>
      <c r="K176" s="390"/>
      <c r="L176" s="152"/>
      <c r="M176" s="136"/>
      <c r="N176" s="386"/>
      <c r="Q176" s="98"/>
      <c r="R176" s="98"/>
      <c r="S176" s="98"/>
      <c r="T176" s="98"/>
    </row>
    <row r="177" spans="2:20">
      <c r="B177" s="142"/>
      <c r="C177" s="543"/>
      <c r="D177" s="544"/>
      <c r="E177" s="354"/>
      <c r="F177" s="146"/>
      <c r="G177" s="149"/>
      <c r="H177" s="146"/>
      <c r="I177" s="374"/>
      <c r="J177" s="146"/>
      <c r="K177" s="387"/>
      <c r="L177" s="146"/>
      <c r="M177" s="136"/>
      <c r="N177" s="98"/>
      <c r="Q177" s="98"/>
      <c r="R177" s="98"/>
      <c r="S177" s="98"/>
      <c r="T177" s="98"/>
    </row>
    <row r="178" spans="2:20">
      <c r="B178" s="142"/>
      <c r="C178" s="543"/>
      <c r="D178" s="544"/>
      <c r="E178" s="350"/>
      <c r="F178" s="119"/>
      <c r="G178" s="385"/>
      <c r="H178" s="117"/>
      <c r="I178" s="358"/>
      <c r="J178" s="117"/>
      <c r="K178" s="117"/>
      <c r="L178" s="152"/>
      <c r="M178" s="136"/>
      <c r="N178" s="98"/>
      <c r="Q178" s="98"/>
      <c r="R178" s="98"/>
      <c r="S178" s="98"/>
      <c r="T178" s="98"/>
    </row>
    <row r="179" spans="2:20">
      <c r="B179" s="142"/>
      <c r="C179" s="543"/>
      <c r="D179" s="544"/>
      <c r="E179" s="350"/>
      <c r="F179" s="119"/>
      <c r="G179" s="118"/>
      <c r="H179" s="117"/>
      <c r="I179" s="358"/>
      <c r="J179" s="117"/>
      <c r="K179" s="117"/>
      <c r="L179" s="152"/>
      <c r="M179" s="136"/>
      <c r="N179" s="98"/>
      <c r="Q179" s="98"/>
      <c r="R179" s="98"/>
      <c r="S179" s="98"/>
      <c r="T179" s="98"/>
    </row>
    <row r="180" spans="2:20">
      <c r="B180" s="142"/>
      <c r="C180" s="543"/>
      <c r="D180" s="544"/>
      <c r="E180" s="354"/>
      <c r="F180" s="146"/>
      <c r="G180" s="149"/>
      <c r="H180" s="146"/>
      <c r="I180" s="374"/>
      <c r="J180" s="146"/>
      <c r="K180" s="387"/>
      <c r="L180" s="146"/>
      <c r="M180" s="136"/>
      <c r="N180" s="98"/>
      <c r="Q180" s="98"/>
      <c r="R180" s="98"/>
      <c r="S180" s="98"/>
      <c r="T180" s="98"/>
    </row>
    <row r="181" spans="2:20" ht="22.15" customHeight="1">
      <c r="B181" s="92"/>
      <c r="C181" s="549" t="s">
        <v>153</v>
      </c>
      <c r="D181" s="550"/>
      <c r="E181" s="349"/>
      <c r="F181" s="109"/>
      <c r="G181" s="108"/>
      <c r="H181" s="108"/>
      <c r="I181" s="364"/>
      <c r="J181" s="108"/>
      <c r="K181" s="111"/>
      <c r="L181" s="112"/>
      <c r="Q181" s="98"/>
      <c r="R181" s="98"/>
      <c r="S181" s="98"/>
      <c r="T181" s="98"/>
    </row>
    <row r="182" spans="2:20">
      <c r="B182" s="142">
        <v>3</v>
      </c>
      <c r="C182" s="143" t="s">
        <v>108</v>
      </c>
      <c r="D182" s="144"/>
      <c r="E182" s="139"/>
      <c r="F182" s="114"/>
      <c r="G182" s="104"/>
      <c r="H182" s="104"/>
      <c r="I182" s="365"/>
      <c r="J182" s="104"/>
      <c r="K182" s="83"/>
      <c r="L182" s="115"/>
    </row>
    <row r="183" spans="2:20">
      <c r="B183" s="113"/>
      <c r="C183" s="457" t="s">
        <v>170</v>
      </c>
      <c r="D183" s="122"/>
      <c r="E183" s="350"/>
      <c r="F183" s="125"/>
      <c r="G183" s="131"/>
      <c r="H183" s="125"/>
      <c r="I183" s="367"/>
      <c r="J183" s="125"/>
      <c r="K183" s="125"/>
      <c r="L183" s="116"/>
    </row>
    <row r="184" spans="2:20">
      <c r="B184" s="113"/>
      <c r="C184" s="543" t="s">
        <v>171</v>
      </c>
      <c r="D184" s="544"/>
      <c r="E184" s="350"/>
      <c r="F184" s="119"/>
      <c r="G184" s="118"/>
      <c r="H184" s="117"/>
      <c r="I184" s="358"/>
      <c r="J184" s="117"/>
      <c r="K184" s="117"/>
      <c r="L184" s="116"/>
    </row>
    <row r="185" spans="2:20">
      <c r="B185" s="113"/>
      <c r="C185" s="543" t="s">
        <v>172</v>
      </c>
      <c r="D185" s="544"/>
      <c r="E185" s="350"/>
      <c r="F185" s="119"/>
      <c r="G185" s="118"/>
      <c r="H185" s="117"/>
      <c r="I185" s="358"/>
      <c r="J185" s="117"/>
      <c r="K185" s="117"/>
      <c r="L185" s="116"/>
    </row>
    <row r="186" spans="2:20">
      <c r="B186" s="113"/>
      <c r="C186" s="543" t="s">
        <v>148</v>
      </c>
      <c r="D186" s="544"/>
      <c r="E186" s="350" t="s">
        <v>142</v>
      </c>
      <c r="F186" s="390">
        <v>250</v>
      </c>
      <c r="G186" s="390"/>
      <c r="H186" s="390"/>
      <c r="I186" s="390"/>
      <c r="J186" s="390"/>
      <c r="K186" s="390"/>
      <c r="L186" s="116"/>
    </row>
    <row r="187" spans="2:20">
      <c r="B187" s="113"/>
      <c r="C187" s="446" t="s">
        <v>173</v>
      </c>
      <c r="D187" s="122"/>
      <c r="E187" s="350" t="s">
        <v>123</v>
      </c>
      <c r="F187" s="116">
        <v>12</v>
      </c>
      <c r="G187" s="116"/>
      <c r="H187" s="390"/>
      <c r="I187" s="116"/>
      <c r="J187" s="390"/>
      <c r="K187" s="390"/>
      <c r="L187" s="116"/>
    </row>
    <row r="188" spans="2:20">
      <c r="B188" s="113"/>
      <c r="C188" s="543" t="s">
        <v>144</v>
      </c>
      <c r="D188" s="544"/>
      <c r="E188" s="350" t="s">
        <v>123</v>
      </c>
      <c r="F188" s="390">
        <v>1</v>
      </c>
      <c r="G188" s="390"/>
      <c r="H188" s="390"/>
      <c r="I188" s="116"/>
      <c r="J188" s="390"/>
      <c r="K188" s="390"/>
      <c r="L188" s="116"/>
    </row>
    <row r="189" spans="2:20">
      <c r="B189" s="121"/>
      <c r="C189" s="553" t="s">
        <v>174</v>
      </c>
      <c r="D189" s="554"/>
      <c r="E189" s="351"/>
      <c r="F189" s="399"/>
      <c r="G189" s="399"/>
      <c r="H189" s="390"/>
      <c r="I189" s="116"/>
      <c r="J189" s="390"/>
      <c r="K189" s="390"/>
      <c r="L189" s="124"/>
    </row>
    <row r="190" spans="2:20">
      <c r="B190" s="121"/>
      <c r="C190" s="590" t="s">
        <v>175</v>
      </c>
      <c r="D190" s="591"/>
      <c r="E190" s="351" t="s">
        <v>176</v>
      </c>
      <c r="F190" s="399">
        <v>20</v>
      </c>
      <c r="G190" s="399"/>
      <c r="H190" s="390"/>
      <c r="I190" s="116"/>
      <c r="J190" s="390"/>
      <c r="K190" s="390"/>
      <c r="L190" s="126"/>
    </row>
    <row r="191" spans="2:20">
      <c r="B191" s="392">
        <v>3.2</v>
      </c>
      <c r="C191" s="598" t="s">
        <v>177</v>
      </c>
      <c r="D191" s="599"/>
      <c r="E191" s="350"/>
      <c r="F191" s="390"/>
      <c r="G191" s="390"/>
      <c r="H191" s="390"/>
      <c r="I191" s="390"/>
      <c r="J191" s="150"/>
      <c r="K191" s="390"/>
      <c r="L191" s="126"/>
    </row>
    <row r="192" spans="2:20">
      <c r="B192" s="127" t="s">
        <v>178</v>
      </c>
      <c r="C192" s="600" t="s">
        <v>179</v>
      </c>
      <c r="D192" s="601"/>
      <c r="E192" s="350"/>
      <c r="F192" s="390"/>
      <c r="G192" s="402"/>
      <c r="H192" s="150"/>
      <c r="I192" s="390"/>
      <c r="J192" s="150"/>
      <c r="K192" s="150"/>
      <c r="L192" s="126"/>
    </row>
    <row r="193" spans="2:18">
      <c r="B193" s="127"/>
      <c r="C193" s="582" t="s">
        <v>180</v>
      </c>
      <c r="D193" s="583"/>
      <c r="E193" s="356" t="s">
        <v>121</v>
      </c>
      <c r="F193" s="150">
        <v>1</v>
      </c>
      <c r="G193" s="150"/>
      <c r="H193" s="150"/>
      <c r="I193" s="150"/>
      <c r="J193" s="150"/>
      <c r="K193" s="150"/>
      <c r="L193" s="126"/>
    </row>
    <row r="194" spans="2:18">
      <c r="B194" s="127"/>
      <c r="C194" s="446" t="s">
        <v>181</v>
      </c>
      <c r="D194" s="447"/>
      <c r="E194" s="350"/>
      <c r="F194" s="390"/>
      <c r="G194" s="402"/>
      <c r="H194" s="390"/>
      <c r="I194" s="390"/>
      <c r="J194" s="390"/>
      <c r="K194" s="390"/>
      <c r="L194" s="126"/>
    </row>
    <row r="195" spans="2:18">
      <c r="B195" s="127"/>
      <c r="C195" s="446" t="s">
        <v>182</v>
      </c>
      <c r="D195" s="447"/>
      <c r="E195" s="116" t="s">
        <v>123</v>
      </c>
      <c r="F195" s="390">
        <v>5</v>
      </c>
      <c r="G195" s="393"/>
      <c r="H195" s="390"/>
      <c r="I195" s="390"/>
      <c r="J195" s="390"/>
      <c r="K195" s="390"/>
      <c r="L195" s="126"/>
      <c r="P195" s="430">
        <f>SUM(K193:K214)</f>
        <v>0</v>
      </c>
      <c r="R195" s="138">
        <f>SUM(K251+K321+P195)</f>
        <v>0</v>
      </c>
    </row>
    <row r="196" spans="2:18">
      <c r="B196" s="127"/>
      <c r="C196" s="446" t="s">
        <v>126</v>
      </c>
      <c r="D196" s="447"/>
      <c r="E196" s="116" t="s">
        <v>123</v>
      </c>
      <c r="F196" s="390">
        <v>3</v>
      </c>
      <c r="G196" s="403"/>
      <c r="H196" s="116"/>
      <c r="I196" s="116"/>
      <c r="J196" s="116"/>
      <c r="K196" s="116"/>
      <c r="L196" s="126"/>
    </row>
    <row r="197" spans="2:18">
      <c r="B197" s="127"/>
      <c r="C197" s="446" t="s">
        <v>127</v>
      </c>
      <c r="D197" s="447"/>
      <c r="E197" s="116" t="s">
        <v>123</v>
      </c>
      <c r="F197" s="390">
        <v>3</v>
      </c>
      <c r="G197" s="403"/>
      <c r="H197" s="116"/>
      <c r="I197" s="116"/>
      <c r="J197" s="116"/>
      <c r="K197" s="116"/>
      <c r="L197" s="126"/>
    </row>
    <row r="198" spans="2:18">
      <c r="B198" s="127"/>
      <c r="C198" s="446" t="s">
        <v>128</v>
      </c>
      <c r="D198" s="447"/>
      <c r="E198" s="350"/>
      <c r="F198" s="390"/>
      <c r="G198" s="393"/>
      <c r="H198" s="390"/>
      <c r="I198" s="390"/>
      <c r="J198" s="390"/>
      <c r="K198" s="390"/>
      <c r="L198" s="126"/>
    </row>
    <row r="199" spans="2:18">
      <c r="B199" s="127"/>
      <c r="C199" s="446" t="s">
        <v>129</v>
      </c>
      <c r="D199" s="447"/>
      <c r="E199" s="350"/>
      <c r="F199" s="390"/>
      <c r="G199" s="393"/>
      <c r="H199" s="390"/>
      <c r="I199" s="390"/>
      <c r="J199" s="390"/>
      <c r="K199" s="390"/>
      <c r="L199" s="126"/>
    </row>
    <row r="200" spans="2:18">
      <c r="B200" s="127"/>
      <c r="C200" s="446" t="s">
        <v>130</v>
      </c>
      <c r="D200" s="447"/>
      <c r="E200" s="350" t="s">
        <v>123</v>
      </c>
      <c r="F200" s="390">
        <v>1</v>
      </c>
      <c r="G200" s="393"/>
      <c r="H200" s="390"/>
      <c r="I200" s="390"/>
      <c r="J200" s="390"/>
      <c r="K200" s="390"/>
      <c r="L200" s="126"/>
    </row>
    <row r="201" spans="2:18">
      <c r="B201" s="127"/>
      <c r="C201" s="543"/>
      <c r="D201" s="544"/>
      <c r="E201" s="350"/>
      <c r="F201" s="390"/>
      <c r="G201" s="393"/>
      <c r="H201" s="150"/>
      <c r="I201" s="150"/>
      <c r="J201" s="150"/>
      <c r="K201" s="150"/>
      <c r="L201" s="126"/>
    </row>
    <row r="202" spans="2:18">
      <c r="B202" s="113"/>
      <c r="C202" s="451" t="s">
        <v>183</v>
      </c>
      <c r="D202" s="452"/>
      <c r="E202" s="350" t="s">
        <v>123</v>
      </c>
      <c r="F202" s="390">
        <v>4</v>
      </c>
      <c r="G202" s="390"/>
      <c r="H202" s="150"/>
      <c r="I202" s="150"/>
      <c r="J202" s="150"/>
      <c r="K202" s="150"/>
      <c r="L202" s="126"/>
    </row>
    <row r="203" spans="2:18">
      <c r="B203" s="113"/>
      <c r="C203" s="446" t="s">
        <v>184</v>
      </c>
      <c r="D203" s="454"/>
      <c r="E203" s="351"/>
      <c r="F203" s="399"/>
      <c r="G203" s="399"/>
      <c r="H203" s="399"/>
      <c r="I203" s="399"/>
      <c r="J203" s="399"/>
      <c r="K203" s="399"/>
      <c r="L203" s="126"/>
    </row>
    <row r="204" spans="2:18">
      <c r="B204" s="113"/>
      <c r="C204" s="451" t="s">
        <v>185</v>
      </c>
      <c r="D204" s="452"/>
      <c r="E204" s="350"/>
      <c r="F204" s="390"/>
      <c r="G204" s="390"/>
      <c r="H204" s="150"/>
      <c r="I204" s="150"/>
      <c r="J204" s="150"/>
      <c r="K204" s="150"/>
      <c r="L204" s="126"/>
    </row>
    <row r="205" spans="2:18">
      <c r="B205" s="113"/>
      <c r="C205" s="451" t="s">
        <v>186</v>
      </c>
      <c r="D205" s="452"/>
      <c r="E205" s="350"/>
      <c r="F205" s="390"/>
      <c r="G205" s="390"/>
      <c r="H205" s="150"/>
      <c r="I205" s="150"/>
      <c r="J205" s="150"/>
      <c r="K205" s="150"/>
      <c r="L205" s="126"/>
    </row>
    <row r="206" spans="2:18">
      <c r="B206" s="113"/>
      <c r="C206" s="446" t="s">
        <v>187</v>
      </c>
      <c r="D206" s="454"/>
      <c r="E206" s="351"/>
      <c r="F206" s="399"/>
      <c r="G206" s="399"/>
      <c r="H206" s="399"/>
      <c r="I206" s="399"/>
      <c r="J206" s="399"/>
      <c r="K206" s="399"/>
      <c r="L206" s="126"/>
    </row>
    <row r="207" spans="2:18">
      <c r="B207" s="113"/>
      <c r="C207" s="451" t="s">
        <v>188</v>
      </c>
      <c r="D207" s="452"/>
      <c r="E207" s="350" t="s">
        <v>123</v>
      </c>
      <c r="F207" s="390">
        <v>10</v>
      </c>
      <c r="G207" s="390"/>
      <c r="H207" s="150"/>
      <c r="I207" s="150"/>
      <c r="J207" s="150"/>
      <c r="K207" s="150"/>
      <c r="L207" s="126"/>
    </row>
    <row r="208" spans="2:18">
      <c r="B208" s="113"/>
      <c r="C208" s="446" t="s">
        <v>189</v>
      </c>
      <c r="D208" s="454"/>
      <c r="E208" s="351"/>
      <c r="F208" s="399"/>
      <c r="G208" s="399"/>
      <c r="H208" s="399"/>
      <c r="I208" s="399"/>
      <c r="J208" s="399"/>
      <c r="K208" s="399"/>
      <c r="L208" s="126"/>
    </row>
    <row r="209" spans="2:12">
      <c r="B209" s="113"/>
      <c r="C209" s="446" t="s">
        <v>135</v>
      </c>
      <c r="D209" s="454"/>
      <c r="E209" s="351"/>
      <c r="F209" s="399"/>
      <c r="G209" s="399"/>
      <c r="H209" s="399"/>
      <c r="I209" s="399"/>
      <c r="J209" s="399"/>
      <c r="K209" s="399"/>
      <c r="L209" s="126"/>
    </row>
    <row r="210" spans="2:12">
      <c r="B210" s="113"/>
      <c r="C210" s="446" t="s">
        <v>190</v>
      </c>
      <c r="D210" s="447"/>
      <c r="E210" s="139" t="s">
        <v>121</v>
      </c>
      <c r="F210" s="399">
        <v>1</v>
      </c>
      <c r="G210" s="399"/>
      <c r="H210" s="150"/>
      <c r="I210" s="150"/>
      <c r="J210" s="150"/>
      <c r="K210" s="150"/>
      <c r="L210" s="126"/>
    </row>
    <row r="211" spans="2:12">
      <c r="B211" s="113"/>
      <c r="C211" s="446" t="s">
        <v>191</v>
      </c>
      <c r="D211" s="447"/>
      <c r="E211" s="350"/>
      <c r="F211" s="119"/>
      <c r="G211" s="390"/>
      <c r="H211" s="150"/>
      <c r="I211" s="150"/>
      <c r="J211" s="150"/>
      <c r="K211" s="150"/>
      <c r="L211" s="126"/>
    </row>
    <row r="212" spans="2:12">
      <c r="B212" s="113"/>
      <c r="C212" s="446" t="s">
        <v>192</v>
      </c>
      <c r="D212" s="447"/>
      <c r="E212" s="350"/>
      <c r="F212" s="119"/>
      <c r="G212" s="390"/>
      <c r="H212" s="150"/>
      <c r="I212" s="150"/>
      <c r="J212" s="150"/>
      <c r="K212" s="150"/>
      <c r="L212" s="126"/>
    </row>
    <row r="213" spans="2:12">
      <c r="B213" s="113"/>
      <c r="C213" s="543" t="s">
        <v>193</v>
      </c>
      <c r="D213" s="544"/>
      <c r="E213" s="350"/>
      <c r="F213" s="119"/>
      <c r="G213" s="390"/>
      <c r="H213" s="150"/>
      <c r="I213" s="150"/>
      <c r="J213" s="150"/>
      <c r="K213" s="150"/>
      <c r="L213" s="126"/>
    </row>
    <row r="214" spans="2:12">
      <c r="B214" s="113"/>
      <c r="C214" s="543" t="s">
        <v>194</v>
      </c>
      <c r="D214" s="544"/>
      <c r="E214" s="350"/>
      <c r="F214" s="119"/>
      <c r="G214" s="390"/>
      <c r="H214" s="150"/>
      <c r="I214" s="150"/>
      <c r="J214" s="150"/>
      <c r="K214" s="150"/>
      <c r="L214" s="126"/>
    </row>
    <row r="215" spans="2:12">
      <c r="B215" s="113"/>
      <c r="C215" s="543" t="s">
        <v>195</v>
      </c>
      <c r="D215" s="544"/>
      <c r="E215" s="351"/>
      <c r="F215" s="400"/>
      <c r="G215" s="401"/>
      <c r="H215" s="400"/>
      <c r="I215" s="401"/>
      <c r="J215" s="400"/>
      <c r="K215" s="400"/>
      <c r="L215" s="126"/>
    </row>
    <row r="216" spans="2:12">
      <c r="B216" s="92"/>
      <c r="C216" s="549" t="s">
        <v>153</v>
      </c>
      <c r="D216" s="550"/>
      <c r="E216" s="349"/>
      <c r="F216" s="109"/>
      <c r="G216" s="108"/>
      <c r="H216" s="108"/>
      <c r="I216" s="364"/>
      <c r="J216" s="108"/>
      <c r="K216" s="111"/>
      <c r="L216" s="112"/>
    </row>
    <row r="217" spans="2:12">
      <c r="B217" s="142">
        <v>3</v>
      </c>
      <c r="C217" s="143" t="s">
        <v>108</v>
      </c>
      <c r="D217" s="144"/>
      <c r="E217" s="139"/>
      <c r="F217" s="114"/>
      <c r="G217" s="104"/>
      <c r="H217" s="104"/>
      <c r="I217" s="365"/>
      <c r="J217" s="104"/>
      <c r="K217" s="83"/>
      <c r="L217" s="115"/>
    </row>
    <row r="218" spans="2:12">
      <c r="B218" s="423">
        <v>2</v>
      </c>
      <c r="C218" s="553" t="s">
        <v>196</v>
      </c>
      <c r="D218" s="554"/>
      <c r="E218" s="350" t="s">
        <v>123</v>
      </c>
      <c r="F218" s="116">
        <v>208</v>
      </c>
      <c r="G218" s="405"/>
      <c r="H218" s="150"/>
      <c r="I218" s="150"/>
      <c r="J218" s="150"/>
      <c r="K218" s="150"/>
      <c r="L218" s="116"/>
    </row>
    <row r="219" spans="2:12">
      <c r="B219" s="113"/>
      <c r="C219" s="545" t="s">
        <v>197</v>
      </c>
      <c r="D219" s="546"/>
      <c r="E219" s="350"/>
      <c r="F219" s="119"/>
      <c r="G219" s="118"/>
      <c r="H219" s="150"/>
      <c r="I219" s="150"/>
      <c r="J219" s="150"/>
      <c r="K219" s="150"/>
      <c r="L219" s="116"/>
    </row>
    <row r="220" spans="2:12">
      <c r="B220" s="422">
        <v>2.1</v>
      </c>
      <c r="C220" s="594" t="s">
        <v>198</v>
      </c>
      <c r="D220" s="595"/>
      <c r="E220" s="350"/>
      <c r="F220" s="119"/>
      <c r="G220" s="390"/>
      <c r="H220" s="150"/>
      <c r="I220" s="150"/>
      <c r="J220" s="150"/>
      <c r="K220" s="150"/>
      <c r="L220" s="116"/>
    </row>
    <row r="221" spans="2:12">
      <c r="B221" s="113"/>
      <c r="C221" s="596" t="s">
        <v>199</v>
      </c>
      <c r="D221" s="597"/>
      <c r="E221" s="350"/>
      <c r="F221" s="119"/>
      <c r="G221" s="390"/>
      <c r="H221" s="150"/>
      <c r="I221" s="150"/>
      <c r="J221" s="150"/>
      <c r="K221" s="150"/>
      <c r="L221" s="116"/>
    </row>
    <row r="222" spans="2:12">
      <c r="B222" s="113"/>
      <c r="C222" s="455" t="s">
        <v>200</v>
      </c>
      <c r="D222" s="456"/>
      <c r="E222" s="139"/>
      <c r="F222" s="399"/>
      <c r="G222" s="399"/>
      <c r="H222" s="150"/>
      <c r="I222" s="116"/>
      <c r="J222" s="150"/>
      <c r="K222" s="150"/>
      <c r="L222" s="116"/>
    </row>
    <row r="223" spans="2:12">
      <c r="B223" s="113"/>
      <c r="C223" s="420" t="s">
        <v>201</v>
      </c>
      <c r="D223" s="421"/>
      <c r="E223" s="139"/>
      <c r="F223" s="399"/>
      <c r="G223" s="399"/>
      <c r="H223" s="150"/>
      <c r="I223" s="150"/>
      <c r="J223" s="150"/>
      <c r="K223" s="150"/>
      <c r="L223" s="116"/>
    </row>
    <row r="224" spans="2:12">
      <c r="B224" s="113"/>
      <c r="C224" s="420" t="s">
        <v>202</v>
      </c>
      <c r="D224" s="421"/>
      <c r="E224" s="139"/>
      <c r="F224" s="399"/>
      <c r="G224" s="399"/>
      <c r="H224" s="150"/>
      <c r="I224" s="116"/>
      <c r="J224" s="150"/>
      <c r="K224" s="150"/>
      <c r="L224" s="116"/>
    </row>
    <row r="225" spans="2:12">
      <c r="B225" s="127"/>
      <c r="C225" s="420" t="s">
        <v>203</v>
      </c>
      <c r="D225" s="421"/>
      <c r="E225" s="139"/>
      <c r="F225" s="399"/>
      <c r="G225" s="399"/>
      <c r="H225" s="150"/>
      <c r="I225" s="116"/>
      <c r="J225" s="150"/>
      <c r="K225" s="150"/>
      <c r="L225" s="124"/>
    </row>
    <row r="226" spans="2:12">
      <c r="B226" s="113"/>
      <c r="C226" s="420" t="s">
        <v>204</v>
      </c>
      <c r="D226" s="421"/>
      <c r="E226" s="350"/>
      <c r="F226" s="390"/>
      <c r="G226" s="390"/>
      <c r="H226" s="150"/>
      <c r="I226" s="116"/>
      <c r="J226" s="150"/>
      <c r="K226" s="150"/>
      <c r="L226" s="126"/>
    </row>
    <row r="227" spans="2:12">
      <c r="B227" s="127"/>
      <c r="C227" s="420" t="s">
        <v>205</v>
      </c>
      <c r="D227" s="421"/>
      <c r="E227" s="351"/>
      <c r="F227" s="399"/>
      <c r="G227" s="399"/>
      <c r="H227" s="390"/>
      <c r="I227" s="116"/>
      <c r="J227" s="390"/>
      <c r="K227" s="390"/>
      <c r="L227" s="126"/>
    </row>
    <row r="228" spans="2:12">
      <c r="B228" s="113"/>
      <c r="C228" s="420" t="s">
        <v>206</v>
      </c>
      <c r="D228" s="421"/>
      <c r="E228" s="350"/>
      <c r="F228" s="390"/>
      <c r="G228" s="390"/>
      <c r="H228" s="150"/>
      <c r="I228" s="150"/>
      <c r="J228" s="150"/>
      <c r="K228" s="150"/>
      <c r="L228" s="126"/>
    </row>
    <row r="229" spans="2:12">
      <c r="B229" s="127"/>
      <c r="C229" s="420" t="s">
        <v>207</v>
      </c>
      <c r="D229" s="421"/>
      <c r="E229" s="351"/>
      <c r="F229" s="399"/>
      <c r="G229" s="399"/>
      <c r="H229" s="390"/>
      <c r="I229" s="116"/>
      <c r="J229" s="390"/>
      <c r="K229" s="390"/>
      <c r="L229" s="126"/>
    </row>
    <row r="230" spans="2:12">
      <c r="B230" s="113"/>
      <c r="C230" s="420" t="s">
        <v>208</v>
      </c>
      <c r="D230" s="421"/>
      <c r="E230" s="350"/>
      <c r="F230" s="390"/>
      <c r="G230" s="390"/>
      <c r="H230" s="150"/>
      <c r="I230" s="116"/>
      <c r="J230" s="150"/>
      <c r="K230" s="150"/>
      <c r="L230" s="126"/>
    </row>
    <row r="231" spans="2:12">
      <c r="B231" s="424">
        <v>2.2000000000000002</v>
      </c>
      <c r="C231" s="553" t="s">
        <v>209</v>
      </c>
      <c r="D231" s="554"/>
      <c r="E231" s="350"/>
      <c r="F231" s="390"/>
      <c r="G231" s="390"/>
      <c r="H231" s="150"/>
      <c r="I231" s="116"/>
      <c r="J231" s="150"/>
      <c r="K231" s="150"/>
      <c r="L231" s="126"/>
    </row>
    <row r="232" spans="2:12">
      <c r="B232" s="113"/>
      <c r="C232" s="590" t="s">
        <v>210</v>
      </c>
      <c r="D232" s="591"/>
      <c r="E232" s="350"/>
      <c r="F232" s="390"/>
      <c r="G232" s="390"/>
      <c r="H232" s="150"/>
      <c r="I232" s="116"/>
      <c r="J232" s="150"/>
      <c r="K232" s="150"/>
      <c r="L232" s="126"/>
    </row>
    <row r="233" spans="2:12">
      <c r="B233" s="127"/>
      <c r="C233" s="590" t="s">
        <v>211</v>
      </c>
      <c r="D233" s="591"/>
      <c r="E233" s="350"/>
      <c r="F233" s="390"/>
      <c r="G233" s="390"/>
      <c r="H233" s="150"/>
      <c r="I233" s="390"/>
      <c r="J233" s="150"/>
      <c r="K233" s="150"/>
      <c r="L233" s="126"/>
    </row>
    <row r="234" spans="2:12">
      <c r="B234" s="113"/>
      <c r="C234" s="590" t="s">
        <v>212</v>
      </c>
      <c r="D234" s="591"/>
      <c r="E234" s="350"/>
      <c r="F234" s="390"/>
      <c r="G234" s="390"/>
      <c r="H234" s="150"/>
      <c r="I234" s="390"/>
      <c r="J234" s="150"/>
      <c r="K234" s="150"/>
      <c r="L234" s="126"/>
    </row>
    <row r="235" spans="2:12">
      <c r="B235" s="127"/>
      <c r="C235" s="543" t="s">
        <v>213</v>
      </c>
      <c r="D235" s="544"/>
      <c r="E235" s="350"/>
      <c r="F235" s="390"/>
      <c r="G235" s="390"/>
      <c r="H235" s="390"/>
      <c r="I235" s="390"/>
      <c r="J235" s="390"/>
      <c r="K235" s="150"/>
      <c r="L235" s="126"/>
    </row>
    <row r="236" spans="2:12">
      <c r="B236" s="113"/>
      <c r="C236" s="590" t="s">
        <v>214</v>
      </c>
      <c r="D236" s="591"/>
      <c r="E236" s="350"/>
      <c r="F236" s="119"/>
      <c r="G236" s="393"/>
      <c r="H236" s="150"/>
      <c r="I236" s="150"/>
      <c r="J236" s="140"/>
      <c r="K236" s="140"/>
      <c r="L236" s="126"/>
    </row>
    <row r="237" spans="2:12">
      <c r="B237" s="127"/>
      <c r="C237" s="590" t="s">
        <v>215</v>
      </c>
      <c r="D237" s="591"/>
      <c r="E237" s="350"/>
      <c r="F237" s="119"/>
      <c r="G237" s="118"/>
      <c r="H237" s="117"/>
      <c r="I237" s="358"/>
      <c r="J237" s="117"/>
      <c r="K237" s="117"/>
      <c r="L237" s="126"/>
    </row>
    <row r="238" spans="2:12">
      <c r="B238" s="127"/>
      <c r="C238" s="590" t="s">
        <v>216</v>
      </c>
      <c r="D238" s="591"/>
      <c r="E238" s="350"/>
      <c r="F238" s="125"/>
      <c r="G238" s="125"/>
      <c r="H238" s="117"/>
      <c r="I238" s="367"/>
      <c r="J238" s="117"/>
      <c r="K238" s="117"/>
      <c r="L238" s="126"/>
    </row>
    <row r="239" spans="2:12">
      <c r="B239" s="113"/>
      <c r="C239" s="590" t="s">
        <v>217</v>
      </c>
      <c r="D239" s="591"/>
      <c r="E239" s="350"/>
      <c r="F239" s="119"/>
      <c r="G239" s="117"/>
      <c r="H239" s="117"/>
      <c r="I239" s="367"/>
      <c r="J239" s="117"/>
      <c r="K239" s="117"/>
      <c r="L239" s="126"/>
    </row>
    <row r="240" spans="2:12">
      <c r="B240" s="113"/>
      <c r="C240" s="590" t="s">
        <v>218</v>
      </c>
      <c r="D240" s="591"/>
      <c r="E240" s="351"/>
      <c r="F240" s="126"/>
      <c r="G240" s="133"/>
      <c r="H240" s="117"/>
      <c r="I240" s="367"/>
      <c r="J240" s="117"/>
      <c r="K240" s="117"/>
      <c r="L240" s="126"/>
    </row>
    <row r="241" spans="2:12">
      <c r="B241" s="113"/>
      <c r="C241" s="590" t="s">
        <v>219</v>
      </c>
      <c r="D241" s="591"/>
      <c r="E241" s="351"/>
      <c r="F241" s="126"/>
      <c r="G241" s="133"/>
      <c r="H241" s="117"/>
      <c r="I241" s="367"/>
      <c r="J241" s="117"/>
      <c r="K241" s="117"/>
      <c r="L241" s="126"/>
    </row>
    <row r="242" spans="2:12">
      <c r="B242" s="113"/>
      <c r="C242" s="590" t="s">
        <v>220</v>
      </c>
      <c r="D242" s="591"/>
      <c r="E242" s="351"/>
      <c r="F242" s="391"/>
      <c r="G242" s="133"/>
      <c r="H242" s="117"/>
      <c r="I242" s="367"/>
      <c r="J242" s="117"/>
      <c r="K242" s="117"/>
      <c r="L242" s="126"/>
    </row>
    <row r="243" spans="2:12">
      <c r="B243" s="422">
        <v>2.2999999999999998</v>
      </c>
      <c r="C243" s="553" t="s">
        <v>221</v>
      </c>
      <c r="D243" s="554"/>
      <c r="E243" s="351"/>
      <c r="F243" s="391"/>
      <c r="G243" s="133"/>
      <c r="H243" s="117"/>
      <c r="I243" s="367"/>
      <c r="J243" s="117"/>
      <c r="K243" s="117"/>
      <c r="L243" s="126"/>
    </row>
    <row r="244" spans="2:12">
      <c r="B244" s="113"/>
      <c r="C244" s="590" t="s">
        <v>222</v>
      </c>
      <c r="D244" s="591"/>
      <c r="E244" s="351"/>
      <c r="F244" s="391"/>
      <c r="G244" s="133"/>
      <c r="H244" s="117"/>
      <c r="I244" s="367"/>
      <c r="J244" s="117"/>
      <c r="K244" s="117"/>
      <c r="L244" s="126"/>
    </row>
    <row r="245" spans="2:12">
      <c r="B245" s="113"/>
      <c r="C245" s="590" t="s">
        <v>223</v>
      </c>
      <c r="D245" s="591"/>
      <c r="E245" s="351"/>
      <c r="F245" s="126"/>
      <c r="G245" s="133"/>
      <c r="H245" s="126"/>
      <c r="I245" s="369"/>
      <c r="J245" s="126"/>
      <c r="K245" s="134"/>
      <c r="L245" s="126"/>
    </row>
    <row r="246" spans="2:12">
      <c r="B246" s="113"/>
      <c r="C246" s="590" t="s">
        <v>224</v>
      </c>
      <c r="D246" s="591"/>
      <c r="E246" s="351"/>
      <c r="F246" s="126"/>
      <c r="G246" s="133"/>
      <c r="H246" s="126"/>
      <c r="I246" s="369"/>
      <c r="J246" s="126"/>
      <c r="K246" s="134"/>
      <c r="L246" s="126"/>
    </row>
    <row r="247" spans="2:12">
      <c r="B247" s="113"/>
      <c r="C247" s="590" t="s">
        <v>225</v>
      </c>
      <c r="D247" s="591"/>
      <c r="E247" s="351"/>
      <c r="F247" s="126"/>
      <c r="G247" s="133"/>
      <c r="H247" s="126"/>
      <c r="I247" s="369"/>
      <c r="J247" s="126"/>
      <c r="K247" s="134"/>
      <c r="L247" s="126"/>
    </row>
    <row r="248" spans="2:12">
      <c r="B248" s="113"/>
      <c r="C248" s="590" t="s">
        <v>226</v>
      </c>
      <c r="D248" s="591"/>
      <c r="E248" s="351"/>
      <c r="F248" s="126"/>
      <c r="G248" s="133"/>
      <c r="H248" s="126"/>
      <c r="I248" s="369"/>
      <c r="J248" s="126"/>
      <c r="K248" s="134"/>
      <c r="L248" s="126"/>
    </row>
    <row r="249" spans="2:12">
      <c r="B249" s="113"/>
      <c r="C249" s="592" t="s">
        <v>227</v>
      </c>
      <c r="D249" s="593"/>
      <c r="E249" s="351"/>
      <c r="F249" s="126"/>
      <c r="G249" s="133"/>
      <c r="H249" s="126"/>
      <c r="I249" s="369"/>
      <c r="J249" s="126"/>
      <c r="K249" s="134"/>
      <c r="L249" s="126"/>
    </row>
    <row r="250" spans="2:12">
      <c r="B250" s="341"/>
      <c r="C250" s="426"/>
      <c r="D250" s="427"/>
      <c r="E250" s="460"/>
      <c r="F250" s="177"/>
      <c r="G250" s="343"/>
      <c r="H250" s="177"/>
      <c r="I250" s="373"/>
      <c r="J250" s="177"/>
      <c r="K250" s="428"/>
      <c r="L250" s="344"/>
    </row>
    <row r="251" spans="2:12">
      <c r="B251" s="92"/>
      <c r="C251" s="549" t="s">
        <v>153</v>
      </c>
      <c r="D251" s="550"/>
      <c r="E251" s="349"/>
      <c r="F251" s="109"/>
      <c r="G251" s="108"/>
      <c r="H251" s="108"/>
      <c r="I251" s="364"/>
      <c r="J251" s="108"/>
      <c r="K251" s="111"/>
      <c r="L251" s="112"/>
    </row>
    <row r="252" spans="2:12">
      <c r="B252" s="142">
        <v>3</v>
      </c>
      <c r="C252" s="143" t="s">
        <v>108</v>
      </c>
      <c r="D252" s="388"/>
      <c r="E252" s="139"/>
      <c r="F252" s="114"/>
      <c r="G252" s="104"/>
      <c r="H252" s="104"/>
      <c r="I252" s="365"/>
      <c r="J252" s="104"/>
      <c r="K252" s="83"/>
      <c r="L252" s="115"/>
    </row>
    <row r="253" spans="2:12">
      <c r="B253" s="127"/>
      <c r="C253" s="596" t="s">
        <v>228</v>
      </c>
      <c r="D253" s="597"/>
      <c r="E253" s="350"/>
      <c r="F253" s="119"/>
      <c r="G253" s="390"/>
      <c r="H253" s="150"/>
      <c r="I253" s="150"/>
      <c r="J253" s="150"/>
      <c r="K253" s="150"/>
      <c r="L253" s="116"/>
    </row>
    <row r="254" spans="2:12">
      <c r="B254" s="113"/>
      <c r="C254" s="596" t="s">
        <v>229</v>
      </c>
      <c r="D254" s="597"/>
      <c r="E254" s="350"/>
      <c r="F254" s="119"/>
      <c r="G254" s="390"/>
      <c r="H254" s="150"/>
      <c r="I254" s="150"/>
      <c r="J254" s="150"/>
      <c r="K254" s="150"/>
      <c r="L254" s="116"/>
    </row>
    <row r="255" spans="2:12">
      <c r="B255" s="113"/>
      <c r="C255" s="596" t="s">
        <v>230</v>
      </c>
      <c r="D255" s="597"/>
      <c r="E255" s="350"/>
      <c r="F255" s="390"/>
      <c r="G255" s="390"/>
      <c r="H255" s="150"/>
      <c r="I255" s="150"/>
      <c r="J255" s="150"/>
      <c r="K255" s="150"/>
      <c r="L255" s="116"/>
    </row>
    <row r="256" spans="2:12">
      <c r="B256" s="113"/>
      <c r="C256" s="596" t="s">
        <v>231</v>
      </c>
      <c r="D256" s="597"/>
      <c r="E256" s="350"/>
      <c r="F256" s="390"/>
      <c r="G256" s="390"/>
      <c r="H256" s="150"/>
      <c r="I256" s="150"/>
      <c r="J256" s="150"/>
      <c r="K256" s="150"/>
      <c r="L256" s="116"/>
    </row>
    <row r="257" spans="2:12">
      <c r="B257" s="113"/>
      <c r="C257" s="596" t="s">
        <v>232</v>
      </c>
      <c r="D257" s="597"/>
      <c r="E257" s="139"/>
      <c r="F257" s="399"/>
      <c r="G257" s="399"/>
      <c r="H257" s="150"/>
      <c r="I257" s="116"/>
      <c r="J257" s="150"/>
      <c r="K257" s="150"/>
      <c r="L257" s="116"/>
    </row>
    <row r="258" spans="2:12">
      <c r="B258" s="422">
        <v>2.4</v>
      </c>
      <c r="C258" s="545" t="s">
        <v>233</v>
      </c>
      <c r="D258" s="546"/>
      <c r="E258" s="139"/>
      <c r="F258" s="399"/>
      <c r="G258" s="399"/>
      <c r="H258" s="150"/>
      <c r="I258" s="150"/>
      <c r="J258" s="150"/>
      <c r="K258" s="150"/>
      <c r="L258" s="116"/>
    </row>
    <row r="259" spans="2:12">
      <c r="B259" s="113"/>
      <c r="C259" s="543" t="s">
        <v>234</v>
      </c>
      <c r="D259" s="544"/>
      <c r="E259" s="139"/>
      <c r="F259" s="399"/>
      <c r="G259" s="399"/>
      <c r="H259" s="150"/>
      <c r="I259" s="116"/>
      <c r="J259" s="150"/>
      <c r="K259" s="150"/>
      <c r="L259" s="116"/>
    </row>
    <row r="260" spans="2:12">
      <c r="B260" s="127"/>
      <c r="C260" s="543" t="s">
        <v>235</v>
      </c>
      <c r="D260" s="544"/>
      <c r="E260" s="139"/>
      <c r="F260" s="399"/>
      <c r="G260" s="399"/>
      <c r="H260" s="150"/>
      <c r="I260" s="116"/>
      <c r="J260" s="150"/>
      <c r="K260" s="150"/>
      <c r="L260" s="124"/>
    </row>
    <row r="261" spans="2:12" ht="21.75" customHeight="1">
      <c r="B261" s="113"/>
      <c r="C261" s="602" t="s">
        <v>236</v>
      </c>
      <c r="D261" s="603"/>
      <c r="E261" s="350"/>
      <c r="F261" s="390"/>
      <c r="G261" s="390"/>
      <c r="H261" s="150"/>
      <c r="I261" s="116"/>
      <c r="J261" s="150"/>
      <c r="K261" s="150"/>
      <c r="L261" s="126"/>
    </row>
    <row r="262" spans="2:12">
      <c r="B262" s="127"/>
      <c r="C262" s="543" t="s">
        <v>237</v>
      </c>
      <c r="D262" s="544"/>
      <c r="E262" s="351"/>
      <c r="F262" s="399"/>
      <c r="G262" s="399"/>
      <c r="H262" s="390"/>
      <c r="I262" s="116"/>
      <c r="J262" s="390"/>
      <c r="K262" s="390"/>
      <c r="L262" s="126"/>
    </row>
    <row r="263" spans="2:12">
      <c r="B263" s="113"/>
      <c r="C263" s="543" t="s">
        <v>238</v>
      </c>
      <c r="D263" s="544"/>
      <c r="E263" s="350"/>
      <c r="F263" s="390"/>
      <c r="G263" s="390"/>
      <c r="H263" s="150"/>
      <c r="I263" s="150"/>
      <c r="J263" s="150"/>
      <c r="K263" s="150"/>
      <c r="L263" s="126"/>
    </row>
    <row r="264" spans="2:12">
      <c r="B264" s="127"/>
      <c r="C264" s="543" t="s">
        <v>239</v>
      </c>
      <c r="D264" s="544"/>
      <c r="E264" s="351"/>
      <c r="F264" s="399"/>
      <c r="G264" s="399"/>
      <c r="H264" s="390"/>
      <c r="I264" s="116"/>
      <c r="J264" s="390"/>
      <c r="K264" s="390"/>
      <c r="L264" s="126"/>
    </row>
    <row r="265" spans="2:12">
      <c r="B265" s="113"/>
      <c r="C265" s="543" t="s">
        <v>240</v>
      </c>
      <c r="D265" s="544"/>
      <c r="E265" s="350"/>
      <c r="F265" s="390"/>
      <c r="G265" s="390"/>
      <c r="H265" s="150"/>
      <c r="I265" s="116"/>
      <c r="J265" s="150"/>
      <c r="K265" s="150"/>
      <c r="L265" s="126"/>
    </row>
    <row r="266" spans="2:12">
      <c r="B266" s="127"/>
      <c r="C266" s="543" t="s">
        <v>241</v>
      </c>
      <c r="D266" s="544"/>
      <c r="E266" s="350"/>
      <c r="F266" s="390"/>
      <c r="G266" s="390"/>
      <c r="H266" s="150"/>
      <c r="I266" s="116"/>
      <c r="J266" s="150"/>
      <c r="K266" s="150"/>
      <c r="L266" s="126"/>
    </row>
    <row r="267" spans="2:12">
      <c r="B267" s="113"/>
      <c r="C267" s="543" t="s">
        <v>242</v>
      </c>
      <c r="D267" s="544"/>
      <c r="E267" s="350"/>
      <c r="F267" s="390"/>
      <c r="G267" s="390"/>
      <c r="H267" s="150"/>
      <c r="I267" s="116"/>
      <c r="J267" s="150"/>
      <c r="K267" s="150"/>
      <c r="L267" s="126"/>
    </row>
    <row r="268" spans="2:12">
      <c r="B268" s="424">
        <v>2.5</v>
      </c>
      <c r="C268" s="545" t="s">
        <v>243</v>
      </c>
      <c r="D268" s="546"/>
      <c r="E268" s="350"/>
      <c r="F268" s="390"/>
      <c r="G268" s="390"/>
      <c r="H268" s="150"/>
      <c r="I268" s="390"/>
      <c r="J268" s="150"/>
      <c r="K268" s="150"/>
      <c r="L268" s="126"/>
    </row>
    <row r="269" spans="2:12">
      <c r="B269" s="113"/>
      <c r="C269" s="543" t="s">
        <v>244</v>
      </c>
      <c r="D269" s="544"/>
      <c r="E269" s="350"/>
      <c r="F269" s="390"/>
      <c r="G269" s="390"/>
      <c r="H269" s="150"/>
      <c r="I269" s="390"/>
      <c r="J269" s="150"/>
      <c r="K269" s="150"/>
      <c r="L269" s="126"/>
    </row>
    <row r="270" spans="2:12">
      <c r="B270" s="127"/>
      <c r="C270" s="543" t="s">
        <v>245</v>
      </c>
      <c r="D270" s="544"/>
      <c r="E270" s="350"/>
      <c r="F270" s="390"/>
      <c r="G270" s="390"/>
      <c r="H270" s="390"/>
      <c r="I270" s="390"/>
      <c r="J270" s="390"/>
      <c r="K270" s="150"/>
      <c r="L270" s="126"/>
    </row>
    <row r="271" spans="2:12">
      <c r="B271" s="113"/>
      <c r="C271" s="543" t="s">
        <v>246</v>
      </c>
      <c r="D271" s="544"/>
      <c r="E271" s="350"/>
      <c r="F271" s="119"/>
      <c r="G271" s="393"/>
      <c r="H271" s="150"/>
      <c r="I271" s="150"/>
      <c r="J271" s="140"/>
      <c r="K271" s="140"/>
      <c r="L271" s="126"/>
    </row>
    <row r="272" spans="2:12">
      <c r="B272" s="127"/>
      <c r="C272" s="543" t="s">
        <v>247</v>
      </c>
      <c r="D272" s="544"/>
      <c r="E272" s="350"/>
      <c r="F272" s="119"/>
      <c r="G272" s="118"/>
      <c r="H272" s="117"/>
      <c r="I272" s="358"/>
      <c r="J272" s="117"/>
      <c r="K272" s="117"/>
      <c r="L272" s="126"/>
    </row>
    <row r="273" spans="2:12">
      <c r="B273" s="127"/>
      <c r="C273" s="543" t="s">
        <v>248</v>
      </c>
      <c r="D273" s="544"/>
      <c r="E273" s="350"/>
      <c r="F273" s="125"/>
      <c r="G273" s="125"/>
      <c r="H273" s="117"/>
      <c r="I273" s="367"/>
      <c r="J273" s="117"/>
      <c r="K273" s="117"/>
      <c r="L273" s="126"/>
    </row>
    <row r="274" spans="2:12">
      <c r="B274" s="113"/>
      <c r="C274" s="543" t="s">
        <v>249</v>
      </c>
      <c r="D274" s="544"/>
      <c r="E274" s="350"/>
      <c r="F274" s="119"/>
      <c r="G274" s="117"/>
      <c r="H274" s="117"/>
      <c r="I274" s="367"/>
      <c r="J274" s="117"/>
      <c r="K274" s="117"/>
      <c r="L274" s="126"/>
    </row>
    <row r="275" spans="2:12">
      <c r="B275" s="113"/>
      <c r="C275" s="543" t="s">
        <v>250</v>
      </c>
      <c r="D275" s="544"/>
      <c r="E275" s="351"/>
      <c r="F275" s="126"/>
      <c r="G275" s="133"/>
      <c r="H275" s="117"/>
      <c r="I275" s="367"/>
      <c r="J275" s="117"/>
      <c r="K275" s="117"/>
      <c r="L275" s="126"/>
    </row>
    <row r="276" spans="2:12">
      <c r="B276" s="113"/>
      <c r="C276" s="543" t="s">
        <v>251</v>
      </c>
      <c r="D276" s="544"/>
      <c r="E276" s="351"/>
      <c r="F276" s="126"/>
      <c r="G276" s="133"/>
      <c r="H276" s="117"/>
      <c r="I276" s="367"/>
      <c r="J276" s="117"/>
      <c r="K276" s="117"/>
      <c r="L276" s="126"/>
    </row>
    <row r="277" spans="2:12">
      <c r="B277" s="113"/>
      <c r="C277" s="543" t="s">
        <v>252</v>
      </c>
      <c r="D277" s="544"/>
      <c r="E277" s="351"/>
      <c r="F277" s="391"/>
      <c r="G277" s="133"/>
      <c r="H277" s="117"/>
      <c r="I277" s="367"/>
      <c r="J277" s="117"/>
      <c r="K277" s="117"/>
      <c r="L277" s="126"/>
    </row>
    <row r="278" spans="2:12">
      <c r="B278" s="113"/>
      <c r="C278" s="543" t="s">
        <v>253</v>
      </c>
      <c r="D278" s="544"/>
      <c r="E278" s="351"/>
      <c r="F278" s="391"/>
      <c r="G278" s="133"/>
      <c r="H278" s="117"/>
      <c r="I278" s="367"/>
      <c r="J278" s="117"/>
      <c r="K278" s="117"/>
      <c r="L278" s="126"/>
    </row>
    <row r="279" spans="2:12">
      <c r="B279" s="113"/>
      <c r="C279" s="543" t="s">
        <v>254</v>
      </c>
      <c r="D279" s="544"/>
      <c r="E279" s="351"/>
      <c r="F279" s="391"/>
      <c r="G279" s="133"/>
      <c r="H279" s="117"/>
      <c r="I279" s="367"/>
      <c r="J279" s="117"/>
      <c r="K279" s="117"/>
      <c r="L279" s="126"/>
    </row>
    <row r="280" spans="2:12">
      <c r="B280" s="113"/>
      <c r="C280" s="543" t="s">
        <v>255</v>
      </c>
      <c r="D280" s="544"/>
      <c r="E280" s="351"/>
      <c r="F280" s="126"/>
      <c r="G280" s="133"/>
      <c r="H280" s="126"/>
      <c r="I280" s="369"/>
      <c r="J280" s="126"/>
      <c r="K280" s="134"/>
      <c r="L280" s="126"/>
    </row>
    <row r="281" spans="2:12">
      <c r="B281" s="113"/>
      <c r="C281" s="543"/>
      <c r="D281" s="544"/>
      <c r="E281" s="351"/>
      <c r="F281" s="126"/>
      <c r="G281" s="133"/>
      <c r="H281" s="126"/>
      <c r="I281" s="369"/>
      <c r="J281" s="126"/>
      <c r="K281" s="134"/>
      <c r="L281" s="126"/>
    </row>
    <row r="282" spans="2:12">
      <c r="B282" s="113"/>
      <c r="C282" s="604"/>
      <c r="D282" s="605"/>
      <c r="E282" s="351"/>
      <c r="F282" s="126"/>
      <c r="G282" s="133"/>
      <c r="H282" s="126"/>
      <c r="I282" s="369"/>
      <c r="J282" s="126"/>
      <c r="K282" s="134"/>
      <c r="L282" s="126"/>
    </row>
    <row r="283" spans="2:12">
      <c r="B283" s="113"/>
      <c r="C283" s="446"/>
      <c r="D283" s="447"/>
      <c r="E283" s="351"/>
      <c r="F283" s="126"/>
      <c r="G283" s="133"/>
      <c r="H283" s="126"/>
      <c r="I283" s="369"/>
      <c r="J283" s="126"/>
      <c r="K283" s="134"/>
      <c r="L283" s="126"/>
    </row>
    <row r="284" spans="2:12">
      <c r="B284" s="113"/>
      <c r="C284" s="553"/>
      <c r="D284" s="554"/>
      <c r="E284" s="351"/>
      <c r="F284" s="126"/>
      <c r="G284" s="133"/>
      <c r="H284" s="126"/>
      <c r="I284" s="369"/>
      <c r="J284" s="126"/>
      <c r="K284" s="134"/>
      <c r="L284" s="126"/>
    </row>
    <row r="285" spans="2:12">
      <c r="B285" s="113"/>
      <c r="C285" s="553"/>
      <c r="D285" s="554"/>
      <c r="E285" s="351"/>
      <c r="F285" s="126"/>
      <c r="G285" s="133"/>
      <c r="H285" s="126"/>
      <c r="I285" s="369"/>
      <c r="J285" s="126"/>
      <c r="K285" s="134"/>
      <c r="L285" s="126"/>
    </row>
    <row r="286" spans="2:12">
      <c r="B286" s="92"/>
      <c r="C286" s="549" t="s">
        <v>153</v>
      </c>
      <c r="D286" s="550"/>
      <c r="E286" s="349"/>
      <c r="F286" s="109"/>
      <c r="G286" s="108"/>
      <c r="H286" s="108"/>
      <c r="I286" s="364"/>
      <c r="J286" s="108"/>
      <c r="K286" s="111"/>
      <c r="L286" s="112"/>
    </row>
    <row r="287" spans="2:12">
      <c r="B287" s="142">
        <v>3</v>
      </c>
      <c r="C287" s="143" t="s">
        <v>108</v>
      </c>
      <c r="D287" s="144"/>
      <c r="E287" s="139"/>
      <c r="F287" s="114"/>
      <c r="G287" s="104"/>
      <c r="H287" s="104"/>
      <c r="I287" s="365"/>
      <c r="J287" s="104"/>
      <c r="K287" s="83"/>
      <c r="L287" s="115"/>
    </row>
    <row r="288" spans="2:12">
      <c r="B288" s="423">
        <v>3</v>
      </c>
      <c r="C288" s="545" t="s">
        <v>256</v>
      </c>
      <c r="D288" s="546"/>
      <c r="E288" s="350"/>
      <c r="F288" s="119"/>
      <c r="G288" s="390"/>
      <c r="H288" s="150"/>
      <c r="I288" s="150"/>
      <c r="J288" s="150"/>
      <c r="K288" s="150"/>
      <c r="L288" s="116"/>
    </row>
    <row r="289" spans="2:12">
      <c r="B289" s="113"/>
      <c r="C289" s="545" t="s">
        <v>257</v>
      </c>
      <c r="D289" s="546"/>
      <c r="E289" s="350"/>
      <c r="F289" s="119"/>
      <c r="G289" s="390"/>
      <c r="H289" s="150"/>
      <c r="I289" s="150"/>
      <c r="J289" s="150"/>
      <c r="K289" s="150"/>
      <c r="L289" s="116"/>
    </row>
    <row r="290" spans="2:12">
      <c r="B290" s="422">
        <v>3.1</v>
      </c>
      <c r="C290" s="446" t="s">
        <v>258</v>
      </c>
      <c r="D290" s="122"/>
      <c r="E290" s="350" t="s">
        <v>121</v>
      </c>
      <c r="F290" s="119">
        <v>1</v>
      </c>
      <c r="G290" s="390"/>
      <c r="H290" s="150"/>
      <c r="I290" s="150"/>
      <c r="J290" s="150"/>
      <c r="K290" s="150"/>
      <c r="L290" s="116"/>
    </row>
    <row r="291" spans="2:12">
      <c r="B291" s="113"/>
      <c r="C291" s="446" t="s">
        <v>259</v>
      </c>
      <c r="D291" s="447"/>
      <c r="E291" s="350"/>
      <c r="F291" s="390"/>
      <c r="G291" s="390"/>
      <c r="H291" s="150"/>
      <c r="I291" s="150"/>
      <c r="J291" s="150"/>
      <c r="K291" s="150"/>
      <c r="L291" s="116"/>
    </row>
    <row r="292" spans="2:12">
      <c r="B292" s="113"/>
      <c r="C292" s="451" t="s">
        <v>260</v>
      </c>
      <c r="D292" s="452"/>
      <c r="E292" s="139"/>
      <c r="F292" s="399"/>
      <c r="G292" s="399"/>
      <c r="H292" s="150"/>
      <c r="I292" s="116"/>
      <c r="J292" s="150"/>
      <c r="K292" s="150"/>
      <c r="L292" s="116"/>
    </row>
    <row r="293" spans="2:12">
      <c r="B293" s="113"/>
      <c r="C293" s="451" t="s">
        <v>261</v>
      </c>
      <c r="D293" s="452"/>
      <c r="E293" s="139"/>
      <c r="F293" s="399"/>
      <c r="G293" s="399"/>
      <c r="H293" s="150"/>
      <c r="I293" s="150"/>
      <c r="J293" s="150"/>
      <c r="K293" s="150"/>
      <c r="L293" s="116"/>
    </row>
    <row r="294" spans="2:12">
      <c r="B294" s="113"/>
      <c r="C294" s="451" t="s">
        <v>262</v>
      </c>
      <c r="D294" s="452"/>
      <c r="E294" s="139"/>
      <c r="F294" s="399"/>
      <c r="G294" s="399"/>
      <c r="H294" s="150"/>
      <c r="I294" s="116"/>
      <c r="J294" s="150"/>
      <c r="K294" s="150"/>
      <c r="L294" s="116"/>
    </row>
    <row r="295" spans="2:12">
      <c r="B295" s="127"/>
      <c r="C295" s="451" t="s">
        <v>263</v>
      </c>
      <c r="D295" s="452"/>
      <c r="E295" s="139"/>
      <c r="F295" s="399"/>
      <c r="G295" s="399"/>
      <c r="H295" s="150"/>
      <c r="I295" s="116"/>
      <c r="J295" s="150"/>
      <c r="K295" s="150"/>
      <c r="L295" s="124"/>
    </row>
    <row r="296" spans="2:12">
      <c r="B296" s="113"/>
      <c r="C296" s="446" t="s">
        <v>264</v>
      </c>
      <c r="D296" s="447"/>
      <c r="E296" s="350"/>
      <c r="F296" s="390"/>
      <c r="G296" s="390"/>
      <c r="H296" s="150"/>
      <c r="I296" s="116"/>
      <c r="J296" s="150"/>
      <c r="K296" s="150"/>
      <c r="L296" s="126"/>
    </row>
    <row r="297" spans="2:12">
      <c r="B297" s="127"/>
      <c r="C297" s="451" t="s">
        <v>265</v>
      </c>
      <c r="D297" s="452"/>
      <c r="E297" s="351"/>
      <c r="F297" s="399"/>
      <c r="G297" s="399"/>
      <c r="H297" s="390"/>
      <c r="I297" s="116"/>
      <c r="J297" s="390"/>
      <c r="K297" s="390"/>
      <c r="L297" s="126"/>
    </row>
    <row r="298" spans="2:12">
      <c r="B298" s="113"/>
      <c r="C298" s="446" t="s">
        <v>266</v>
      </c>
      <c r="D298" s="447"/>
      <c r="E298" s="350"/>
      <c r="F298" s="390"/>
      <c r="G298" s="390"/>
      <c r="H298" s="150"/>
      <c r="I298" s="150"/>
      <c r="J298" s="150"/>
      <c r="K298" s="150"/>
      <c r="L298" s="126"/>
    </row>
    <row r="299" spans="2:12">
      <c r="B299" s="424">
        <v>3.2</v>
      </c>
      <c r="C299" s="453" t="s">
        <v>267</v>
      </c>
      <c r="D299" s="452"/>
      <c r="E299" s="351"/>
      <c r="F299" s="399"/>
      <c r="G299" s="399"/>
      <c r="H299" s="390"/>
      <c r="I299" s="116"/>
      <c r="J299" s="390"/>
      <c r="K299" s="390"/>
      <c r="L299" s="126"/>
    </row>
    <row r="300" spans="2:12">
      <c r="B300" s="113"/>
      <c r="C300" s="446" t="s">
        <v>268</v>
      </c>
      <c r="D300" s="122"/>
      <c r="E300" s="350" t="s">
        <v>176</v>
      </c>
      <c r="F300" s="390">
        <v>56</v>
      </c>
      <c r="G300" s="390"/>
      <c r="H300" s="150"/>
      <c r="I300" s="150"/>
      <c r="J300" s="150"/>
      <c r="K300" s="150"/>
      <c r="L300" s="126"/>
    </row>
    <row r="301" spans="2:12">
      <c r="B301" s="127"/>
      <c r="C301" s="543" t="s">
        <v>269</v>
      </c>
      <c r="D301" s="544"/>
      <c r="E301" s="350"/>
      <c r="F301" s="390"/>
      <c r="G301" s="390"/>
      <c r="H301" s="150"/>
      <c r="I301" s="116"/>
      <c r="J301" s="150"/>
      <c r="K301" s="150"/>
      <c r="L301" s="126"/>
    </row>
    <row r="302" spans="2:12">
      <c r="B302" s="113"/>
      <c r="C302" s="446" t="s">
        <v>270</v>
      </c>
      <c r="D302" s="122"/>
      <c r="E302" s="350"/>
      <c r="F302" s="390"/>
      <c r="G302" s="390"/>
      <c r="H302" s="150"/>
      <c r="I302" s="116"/>
      <c r="J302" s="150"/>
      <c r="K302" s="150"/>
      <c r="L302" s="126"/>
    </row>
    <row r="303" spans="2:12">
      <c r="B303" s="424">
        <v>3.3</v>
      </c>
      <c r="C303" s="545" t="s">
        <v>271</v>
      </c>
      <c r="D303" s="546"/>
      <c r="E303" s="350"/>
      <c r="F303" s="390"/>
      <c r="G303" s="390"/>
      <c r="H303" s="150"/>
      <c r="I303" s="390"/>
      <c r="J303" s="150"/>
      <c r="K303" s="150"/>
      <c r="L303" s="126"/>
    </row>
    <row r="304" spans="2:12">
      <c r="B304" s="113"/>
      <c r="C304" s="446" t="s">
        <v>272</v>
      </c>
      <c r="D304" s="122"/>
      <c r="E304" s="350" t="s">
        <v>176</v>
      </c>
      <c r="F304" s="119">
        <v>208</v>
      </c>
      <c r="G304" s="390"/>
      <c r="H304" s="150"/>
      <c r="I304" s="150"/>
      <c r="J304" s="150"/>
      <c r="K304" s="150"/>
      <c r="L304" s="126"/>
    </row>
    <row r="305" spans="2:12">
      <c r="B305" s="127"/>
      <c r="C305" s="543" t="s">
        <v>269</v>
      </c>
      <c r="D305" s="544"/>
      <c r="E305" s="350"/>
      <c r="F305" s="390"/>
      <c r="G305" s="390"/>
      <c r="H305" s="390"/>
      <c r="I305" s="390"/>
      <c r="J305" s="390"/>
      <c r="K305" s="150"/>
      <c r="L305" s="126"/>
    </row>
    <row r="306" spans="2:12">
      <c r="B306" s="422"/>
      <c r="C306" s="446" t="s">
        <v>270</v>
      </c>
      <c r="D306" s="122"/>
      <c r="E306" s="350"/>
      <c r="F306" s="119"/>
      <c r="G306" s="393"/>
      <c r="H306" s="150"/>
      <c r="I306" s="150"/>
      <c r="J306" s="140"/>
      <c r="K306" s="140"/>
      <c r="L306" s="126"/>
    </row>
    <row r="307" spans="2:12">
      <c r="B307" s="422">
        <v>3.4</v>
      </c>
      <c r="C307" s="446" t="s">
        <v>273</v>
      </c>
      <c r="D307" s="122"/>
      <c r="E307" s="350" t="s">
        <v>121</v>
      </c>
      <c r="F307" s="119">
        <v>1</v>
      </c>
      <c r="G307" s="390"/>
      <c r="H307" s="150"/>
      <c r="I307" s="150"/>
      <c r="J307" s="150"/>
      <c r="K307" s="150"/>
      <c r="L307" s="126"/>
    </row>
    <row r="308" spans="2:12">
      <c r="B308" s="422"/>
      <c r="C308" s="446"/>
      <c r="D308" s="122"/>
      <c r="E308" s="350"/>
      <c r="F308" s="119"/>
      <c r="G308" s="393"/>
      <c r="H308" s="150"/>
      <c r="I308" s="150"/>
      <c r="J308" s="140"/>
      <c r="K308" s="140"/>
      <c r="L308" s="126"/>
    </row>
    <row r="309" spans="2:12">
      <c r="B309" s="113">
        <v>4</v>
      </c>
      <c r="C309" s="545" t="s">
        <v>274</v>
      </c>
      <c r="D309" s="546"/>
      <c r="E309" s="350"/>
      <c r="F309" s="119"/>
      <c r="G309" s="390"/>
      <c r="H309" s="150"/>
      <c r="I309" s="150"/>
      <c r="J309" s="150"/>
      <c r="K309" s="150"/>
      <c r="L309" s="126"/>
    </row>
    <row r="310" spans="2:12">
      <c r="B310" s="127"/>
      <c r="C310" s="545" t="s">
        <v>275</v>
      </c>
      <c r="D310" s="546"/>
      <c r="E310" s="350"/>
      <c r="F310" s="390"/>
      <c r="G310" s="390"/>
      <c r="H310" s="390"/>
      <c r="I310" s="390"/>
      <c r="J310" s="390"/>
      <c r="K310" s="150"/>
      <c r="L310" s="126"/>
    </row>
    <row r="311" spans="2:12">
      <c r="B311" s="422">
        <v>4.0999999999999996</v>
      </c>
      <c r="C311" s="446" t="s">
        <v>276</v>
      </c>
      <c r="D311" s="122"/>
      <c r="E311" s="350" t="s">
        <v>277</v>
      </c>
      <c r="F311" s="119">
        <v>600</v>
      </c>
      <c r="G311" s="390"/>
      <c r="H311" s="150"/>
      <c r="I311" s="150"/>
      <c r="J311" s="140"/>
      <c r="K311" s="140"/>
      <c r="L311" s="126"/>
    </row>
    <row r="312" spans="2:12">
      <c r="B312" s="127"/>
      <c r="C312" s="446" t="s">
        <v>278</v>
      </c>
      <c r="D312" s="447"/>
      <c r="E312" s="350"/>
      <c r="F312" s="119"/>
      <c r="G312" s="117"/>
      <c r="H312" s="117"/>
      <c r="I312" s="358"/>
      <c r="J312" s="117"/>
      <c r="K312" s="117"/>
      <c r="L312" s="126"/>
    </row>
    <row r="313" spans="2:12">
      <c r="B313" s="422">
        <v>4.2</v>
      </c>
      <c r="C313" s="446" t="s">
        <v>279</v>
      </c>
      <c r="D313" s="122"/>
      <c r="E313" s="350"/>
      <c r="F313" s="125"/>
      <c r="G313" s="437"/>
      <c r="H313" s="117"/>
      <c r="I313" s="367"/>
      <c r="J313" s="117"/>
      <c r="K313" s="117"/>
      <c r="L313" s="126"/>
    </row>
    <row r="314" spans="2:12">
      <c r="B314" s="113"/>
      <c r="C314" s="446" t="s">
        <v>280</v>
      </c>
      <c r="D314" s="447"/>
      <c r="E314" s="350"/>
      <c r="F314" s="119"/>
      <c r="G314" s="117"/>
      <c r="H314" s="117"/>
      <c r="I314" s="367"/>
      <c r="J314" s="117"/>
      <c r="K314" s="117"/>
      <c r="L314" s="126"/>
    </row>
    <row r="315" spans="2:12">
      <c r="B315" s="113"/>
      <c r="C315" s="451" t="s">
        <v>281</v>
      </c>
      <c r="D315" s="454"/>
      <c r="E315" s="350" t="s">
        <v>277</v>
      </c>
      <c r="F315" s="119">
        <v>100</v>
      </c>
      <c r="G315" s="390"/>
      <c r="H315" s="150"/>
      <c r="I315" s="150"/>
      <c r="J315" s="140"/>
      <c r="K315" s="140"/>
      <c r="L315" s="126"/>
    </row>
    <row r="316" spans="2:12">
      <c r="B316" s="113"/>
      <c r="C316" s="451" t="s">
        <v>282</v>
      </c>
      <c r="D316" s="452"/>
      <c r="E316" s="351"/>
      <c r="F316" s="126"/>
      <c r="G316" s="133"/>
      <c r="H316" s="150"/>
      <c r="I316" s="150"/>
      <c r="J316" s="140"/>
      <c r="K316" s="140"/>
      <c r="L316" s="126"/>
    </row>
    <row r="317" spans="2:12">
      <c r="B317" s="113"/>
      <c r="C317" s="451" t="s">
        <v>283</v>
      </c>
      <c r="D317" s="452"/>
      <c r="E317" s="139" t="s">
        <v>123</v>
      </c>
      <c r="F317" s="391">
        <v>10</v>
      </c>
      <c r="G317" s="391"/>
      <c r="H317" s="150"/>
      <c r="I317" s="150"/>
      <c r="J317" s="140"/>
      <c r="K317" s="140"/>
      <c r="L317" s="126"/>
    </row>
    <row r="318" spans="2:12">
      <c r="B318" s="113"/>
      <c r="C318" s="451" t="s">
        <v>284</v>
      </c>
      <c r="D318" s="452"/>
      <c r="E318" s="351"/>
      <c r="F318" s="391"/>
      <c r="G318" s="133"/>
      <c r="H318" s="117"/>
      <c r="I318" s="367"/>
      <c r="J318" s="117"/>
      <c r="K318" s="117"/>
      <c r="L318" s="126"/>
    </row>
    <row r="319" spans="2:12">
      <c r="B319" s="113"/>
      <c r="C319" s="451" t="s">
        <v>285</v>
      </c>
      <c r="D319" s="452"/>
      <c r="E319" s="351"/>
      <c r="F319" s="391"/>
      <c r="G319" s="133"/>
      <c r="H319" s="117"/>
      <c r="I319" s="367"/>
      <c r="J319" s="117"/>
      <c r="K319" s="117"/>
      <c r="L319" s="126"/>
    </row>
    <row r="320" spans="2:12">
      <c r="B320" s="113"/>
      <c r="C320" s="451" t="s">
        <v>286</v>
      </c>
      <c r="D320" s="452"/>
      <c r="E320" s="351"/>
      <c r="F320" s="126"/>
      <c r="G320" s="133"/>
      <c r="H320" s="126"/>
      <c r="I320" s="369"/>
      <c r="J320" s="126"/>
      <c r="K320" s="134"/>
      <c r="L320" s="126"/>
    </row>
    <row r="321" spans="2:12">
      <c r="B321" s="92"/>
      <c r="C321" s="549" t="s">
        <v>153</v>
      </c>
      <c r="D321" s="550"/>
      <c r="E321" s="349"/>
      <c r="F321" s="109"/>
      <c r="G321" s="108"/>
      <c r="H321" s="108"/>
      <c r="I321" s="364"/>
      <c r="J321" s="108"/>
      <c r="K321" s="111"/>
      <c r="L321" s="112"/>
    </row>
    <row r="322" spans="2:12">
      <c r="B322" s="142">
        <v>3</v>
      </c>
      <c r="C322" s="143" t="s">
        <v>108</v>
      </c>
      <c r="D322" s="144"/>
      <c r="E322" s="139"/>
      <c r="F322" s="114"/>
      <c r="G322" s="104"/>
      <c r="H322" s="104"/>
      <c r="I322" s="365"/>
      <c r="J322" s="104"/>
      <c r="K322" s="83"/>
      <c r="L322" s="115"/>
    </row>
    <row r="323" spans="2:12">
      <c r="B323" s="127" t="s">
        <v>287</v>
      </c>
      <c r="C323" s="457" t="s">
        <v>288</v>
      </c>
      <c r="D323" s="458"/>
      <c r="E323" s="350"/>
      <c r="F323" s="119"/>
      <c r="G323" s="118"/>
      <c r="H323" s="117"/>
      <c r="I323" s="358"/>
      <c r="J323" s="117"/>
      <c r="K323" s="117"/>
      <c r="L323" s="116"/>
    </row>
    <row r="324" spans="2:12">
      <c r="B324" s="113"/>
      <c r="C324" s="449" t="s">
        <v>289</v>
      </c>
      <c r="D324" s="122"/>
      <c r="E324" s="350"/>
      <c r="F324" s="390"/>
      <c r="G324" s="390"/>
      <c r="H324" s="150"/>
      <c r="I324" s="150"/>
      <c r="J324" s="150"/>
      <c r="K324" s="150"/>
      <c r="L324" s="116"/>
    </row>
    <row r="325" spans="2:12">
      <c r="B325" s="113"/>
      <c r="C325" s="446" t="s">
        <v>290</v>
      </c>
      <c r="D325" s="122"/>
      <c r="E325" s="350" t="s">
        <v>123</v>
      </c>
      <c r="F325" s="390">
        <v>10</v>
      </c>
      <c r="G325" s="390"/>
      <c r="H325" s="150"/>
      <c r="I325" s="150"/>
      <c r="J325" s="150"/>
      <c r="K325" s="150"/>
      <c r="L325" s="116"/>
    </row>
    <row r="326" spans="2:12">
      <c r="B326" s="113"/>
      <c r="C326" s="446" t="s">
        <v>291</v>
      </c>
      <c r="D326" s="447"/>
      <c r="E326" s="350" t="s">
        <v>123</v>
      </c>
      <c r="F326" s="390">
        <v>10</v>
      </c>
      <c r="G326" s="390"/>
      <c r="H326" s="150"/>
      <c r="I326" s="150"/>
      <c r="J326" s="150"/>
      <c r="K326" s="150"/>
      <c r="L326" s="116"/>
    </row>
    <row r="327" spans="2:12">
      <c r="B327" s="113"/>
      <c r="C327" s="451" t="s">
        <v>292</v>
      </c>
      <c r="D327" s="452"/>
      <c r="E327" s="139" t="s">
        <v>123</v>
      </c>
      <c r="F327" s="399">
        <v>10</v>
      </c>
      <c r="G327" s="399"/>
      <c r="H327" s="150"/>
      <c r="I327" s="116"/>
      <c r="J327" s="150"/>
      <c r="K327" s="150"/>
      <c r="L327" s="116"/>
    </row>
    <row r="328" spans="2:12">
      <c r="B328" s="113"/>
      <c r="C328" s="451" t="s">
        <v>293</v>
      </c>
      <c r="D328" s="452"/>
      <c r="E328" s="139" t="s">
        <v>123</v>
      </c>
      <c r="F328" s="399">
        <v>10</v>
      </c>
      <c r="G328" s="399"/>
      <c r="H328" s="150"/>
      <c r="I328" s="150"/>
      <c r="J328" s="150"/>
      <c r="K328" s="150"/>
      <c r="L328" s="116"/>
    </row>
    <row r="329" spans="2:12">
      <c r="B329" s="113"/>
      <c r="C329" s="451" t="s">
        <v>294</v>
      </c>
      <c r="D329" s="452"/>
      <c r="E329" s="139" t="s">
        <v>123</v>
      </c>
      <c r="F329" s="399">
        <v>10</v>
      </c>
      <c r="G329" s="399"/>
      <c r="H329" s="150"/>
      <c r="I329" s="116"/>
      <c r="J329" s="150"/>
      <c r="K329" s="150"/>
      <c r="L329" s="116"/>
    </row>
    <row r="330" spans="2:12">
      <c r="B330" s="127"/>
      <c r="C330" s="451" t="s">
        <v>295</v>
      </c>
      <c r="D330" s="452"/>
      <c r="E330" s="139" t="s">
        <v>123</v>
      </c>
      <c r="F330" s="399">
        <v>10</v>
      </c>
      <c r="G330" s="399"/>
      <c r="H330" s="150"/>
      <c r="I330" s="116"/>
      <c r="J330" s="150"/>
      <c r="K330" s="150"/>
      <c r="L330" s="124"/>
    </row>
    <row r="331" spans="2:12">
      <c r="B331" s="113"/>
      <c r="C331" s="446" t="s">
        <v>296</v>
      </c>
      <c r="D331" s="447"/>
      <c r="E331" s="350" t="s">
        <v>297</v>
      </c>
      <c r="F331" s="390">
        <v>20</v>
      </c>
      <c r="G331" s="390"/>
      <c r="H331" s="150"/>
      <c r="I331" s="116"/>
      <c r="J331" s="150"/>
      <c r="K331" s="150"/>
      <c r="L331" s="126"/>
    </row>
    <row r="332" spans="2:12">
      <c r="B332" s="127"/>
      <c r="C332" s="451"/>
      <c r="D332" s="452"/>
      <c r="E332" s="351"/>
      <c r="F332" s="399"/>
      <c r="G332" s="399"/>
      <c r="H332" s="390"/>
      <c r="I332" s="116"/>
      <c r="J332" s="390"/>
      <c r="K332" s="390"/>
      <c r="L332" s="126"/>
    </row>
    <row r="333" spans="2:12">
      <c r="B333" s="113"/>
      <c r="C333" s="449" t="s">
        <v>298</v>
      </c>
      <c r="D333" s="447"/>
      <c r="E333" s="350"/>
      <c r="F333" s="390"/>
      <c r="G333" s="390"/>
      <c r="H333" s="150"/>
      <c r="I333" s="150"/>
      <c r="J333" s="150"/>
      <c r="K333" s="150"/>
      <c r="L333" s="126"/>
    </row>
    <row r="334" spans="2:12">
      <c r="B334" s="127"/>
      <c r="C334" s="453" t="s">
        <v>299</v>
      </c>
      <c r="D334" s="452"/>
      <c r="E334" s="351"/>
      <c r="F334" s="399"/>
      <c r="G334" s="399"/>
      <c r="H334" s="390"/>
      <c r="I334" s="116"/>
      <c r="J334" s="390"/>
      <c r="K334" s="390"/>
      <c r="L334" s="126"/>
    </row>
    <row r="335" spans="2:12">
      <c r="B335" s="113"/>
      <c r="C335" s="446" t="s">
        <v>300</v>
      </c>
      <c r="D335" s="122"/>
      <c r="E335" s="350" t="s">
        <v>123</v>
      </c>
      <c r="F335" s="390">
        <v>24</v>
      </c>
      <c r="G335" s="390"/>
      <c r="H335" s="150"/>
      <c r="I335" s="116"/>
      <c r="J335" s="150"/>
      <c r="K335" s="150"/>
      <c r="L335" s="126"/>
    </row>
    <row r="336" spans="2:12">
      <c r="B336" s="127"/>
      <c r="C336" s="543" t="s">
        <v>301</v>
      </c>
      <c r="D336" s="544"/>
      <c r="E336" s="350" t="s">
        <v>277</v>
      </c>
      <c r="F336" s="390">
        <v>68</v>
      </c>
      <c r="G336" s="390"/>
      <c r="H336" s="150"/>
      <c r="I336" s="116"/>
      <c r="J336" s="150"/>
      <c r="K336" s="150"/>
      <c r="L336" s="126"/>
    </row>
    <row r="337" spans="2:12">
      <c r="B337" s="113"/>
      <c r="C337" s="446" t="s">
        <v>302</v>
      </c>
      <c r="D337" s="122"/>
      <c r="E337" s="350" t="s">
        <v>142</v>
      </c>
      <c r="F337" s="390">
        <v>60</v>
      </c>
      <c r="G337" s="390"/>
      <c r="H337" s="150"/>
      <c r="I337" s="116"/>
      <c r="J337" s="150"/>
      <c r="K337" s="150"/>
      <c r="L337" s="126"/>
    </row>
    <row r="338" spans="2:12">
      <c r="B338" s="127"/>
      <c r="C338" s="543" t="s">
        <v>303</v>
      </c>
      <c r="D338" s="544"/>
      <c r="E338" s="350" t="s">
        <v>304</v>
      </c>
      <c r="F338" s="390">
        <v>2</v>
      </c>
      <c r="G338" s="390"/>
      <c r="H338" s="150"/>
      <c r="I338" s="390"/>
      <c r="J338" s="150"/>
      <c r="K338" s="150"/>
      <c r="L338" s="126"/>
    </row>
    <row r="339" spans="2:12">
      <c r="B339" s="113"/>
      <c r="C339" s="446" t="s">
        <v>305</v>
      </c>
      <c r="D339" s="122"/>
      <c r="E339" s="350" t="s">
        <v>304</v>
      </c>
      <c r="F339" s="390">
        <v>3</v>
      </c>
      <c r="G339" s="390"/>
      <c r="H339" s="150"/>
      <c r="I339" s="390"/>
      <c r="J339" s="150"/>
      <c r="K339" s="150"/>
      <c r="L339" s="126"/>
    </row>
    <row r="340" spans="2:12">
      <c r="B340" s="127"/>
      <c r="C340" s="543" t="s">
        <v>306</v>
      </c>
      <c r="D340" s="544"/>
      <c r="E340" s="350" t="s">
        <v>307</v>
      </c>
      <c r="F340" s="390">
        <v>6</v>
      </c>
      <c r="G340" s="390"/>
      <c r="H340" s="390"/>
      <c r="I340" s="390"/>
      <c r="J340" s="390"/>
      <c r="K340" s="150"/>
      <c r="L340" s="126"/>
    </row>
    <row r="341" spans="2:12">
      <c r="B341" s="113"/>
      <c r="C341" s="446"/>
      <c r="D341" s="122"/>
      <c r="E341" s="350"/>
      <c r="F341" s="119"/>
      <c r="G341" s="393"/>
      <c r="H341" s="150"/>
      <c r="I341" s="150"/>
      <c r="J341" s="140"/>
      <c r="K341" s="140"/>
      <c r="L341" s="126"/>
    </row>
    <row r="342" spans="2:12">
      <c r="B342" s="127"/>
      <c r="C342" s="543"/>
      <c r="D342" s="544"/>
      <c r="E342" s="350"/>
      <c r="F342" s="390"/>
      <c r="G342" s="390"/>
      <c r="H342" s="150"/>
      <c r="I342" s="390"/>
      <c r="J342" s="150"/>
      <c r="K342" s="150"/>
      <c r="L342" s="126"/>
    </row>
    <row r="343" spans="2:12">
      <c r="B343" s="127"/>
      <c r="C343" s="543"/>
      <c r="D343" s="544"/>
      <c r="E343" s="350"/>
      <c r="F343" s="390"/>
      <c r="G343" s="390"/>
      <c r="H343" s="150"/>
      <c r="I343" s="390"/>
      <c r="J343" s="150"/>
      <c r="K343" s="150"/>
      <c r="L343" s="126"/>
    </row>
    <row r="344" spans="2:12">
      <c r="B344" s="113"/>
      <c r="C344" s="545"/>
      <c r="D344" s="546"/>
      <c r="E344" s="350"/>
      <c r="F344" s="390"/>
      <c r="G344" s="390"/>
      <c r="H344" s="150"/>
      <c r="I344" s="390"/>
      <c r="J344" s="150"/>
      <c r="K344" s="150"/>
      <c r="L344" s="126"/>
    </row>
    <row r="345" spans="2:12">
      <c r="B345" s="113"/>
      <c r="C345" s="543"/>
      <c r="D345" s="544"/>
      <c r="E345" s="350"/>
      <c r="F345" s="390"/>
      <c r="G345" s="390"/>
      <c r="H345" s="150"/>
      <c r="I345" s="150"/>
      <c r="J345" s="150"/>
      <c r="K345" s="150"/>
      <c r="L345" s="126"/>
    </row>
    <row r="346" spans="2:12">
      <c r="B346" s="113"/>
      <c r="C346" s="543"/>
      <c r="D346" s="544"/>
      <c r="E346" s="350"/>
      <c r="F346" s="390"/>
      <c r="G346" s="390"/>
      <c r="H346" s="150"/>
      <c r="I346" s="150"/>
      <c r="J346" s="150"/>
      <c r="K346" s="150"/>
      <c r="L346" s="126"/>
    </row>
    <row r="347" spans="2:12">
      <c r="B347" s="113"/>
      <c r="C347" s="543"/>
      <c r="D347" s="544"/>
      <c r="E347" s="350"/>
      <c r="F347" s="390"/>
      <c r="G347" s="390"/>
      <c r="H347" s="150"/>
      <c r="I347" s="150"/>
      <c r="J347" s="150"/>
      <c r="K347" s="150"/>
      <c r="L347" s="126"/>
    </row>
    <row r="348" spans="2:12">
      <c r="B348" s="113"/>
      <c r="C348" s="446"/>
      <c r="D348" s="447"/>
      <c r="E348" s="350"/>
      <c r="F348" s="390"/>
      <c r="G348" s="390"/>
      <c r="H348" s="150"/>
      <c r="I348" s="150"/>
      <c r="J348" s="150"/>
      <c r="K348" s="150"/>
      <c r="L348" s="126"/>
    </row>
    <row r="349" spans="2:12">
      <c r="B349" s="113"/>
      <c r="C349" s="543"/>
      <c r="D349" s="544"/>
      <c r="E349" s="350"/>
      <c r="F349" s="390"/>
      <c r="G349" s="390"/>
      <c r="H349" s="150"/>
      <c r="I349" s="150"/>
      <c r="J349" s="150"/>
      <c r="K349" s="150"/>
      <c r="L349" s="126"/>
    </row>
    <row r="350" spans="2:12">
      <c r="B350" s="113"/>
      <c r="C350" s="543"/>
      <c r="D350" s="544"/>
      <c r="E350" s="350"/>
      <c r="F350" s="390"/>
      <c r="G350" s="390"/>
      <c r="H350" s="150"/>
      <c r="I350" s="390"/>
      <c r="J350" s="150"/>
      <c r="K350" s="150"/>
      <c r="L350" s="126"/>
    </row>
    <row r="351" spans="2:12">
      <c r="B351" s="113"/>
      <c r="C351" s="543"/>
      <c r="D351" s="544"/>
      <c r="E351" s="350"/>
      <c r="F351" s="390"/>
      <c r="G351" s="390"/>
      <c r="H351" s="150"/>
      <c r="I351" s="390"/>
      <c r="J351" s="150"/>
      <c r="K351" s="150"/>
      <c r="L351" s="126"/>
    </row>
    <row r="352" spans="2:12">
      <c r="B352" s="113"/>
      <c r="C352" s="543"/>
      <c r="D352" s="544"/>
      <c r="E352" s="350"/>
      <c r="F352" s="390"/>
      <c r="G352" s="390"/>
      <c r="H352" s="150"/>
      <c r="I352" s="390"/>
      <c r="J352" s="150"/>
      <c r="K352" s="150"/>
      <c r="L352" s="126"/>
    </row>
    <row r="353" spans="2:12">
      <c r="B353" s="113"/>
      <c r="C353" s="543"/>
      <c r="D353" s="544"/>
      <c r="E353" s="350"/>
      <c r="F353" s="390"/>
      <c r="G353" s="390"/>
      <c r="H353" s="150"/>
      <c r="I353" s="390"/>
      <c r="J353" s="150"/>
      <c r="K353" s="150"/>
      <c r="L353" s="126"/>
    </row>
    <row r="354" spans="2:12">
      <c r="B354" s="113"/>
      <c r="C354" s="446"/>
      <c r="D354" s="447"/>
      <c r="E354" s="406"/>
      <c r="F354" s="412"/>
      <c r="G354" s="413"/>
      <c r="H354" s="150"/>
      <c r="I354" s="414"/>
      <c r="J354" s="150"/>
      <c r="K354" s="150"/>
      <c r="L354" s="126"/>
    </row>
    <row r="355" spans="2:12">
      <c r="B355" s="113"/>
      <c r="C355" s="446"/>
      <c r="D355" s="447"/>
      <c r="E355" s="406"/>
      <c r="F355" s="407"/>
      <c r="G355" s="408"/>
      <c r="H355" s="409"/>
      <c r="I355" s="410"/>
      <c r="J355" s="409"/>
      <c r="K355" s="411"/>
      <c r="L355" s="126"/>
    </row>
    <row r="356" spans="2:12">
      <c r="B356" s="92"/>
      <c r="C356" s="549" t="s">
        <v>153</v>
      </c>
      <c r="D356" s="550"/>
      <c r="E356" s="349"/>
      <c r="F356" s="109"/>
      <c r="G356" s="108"/>
      <c r="H356" s="108"/>
      <c r="I356" s="364"/>
      <c r="J356" s="108"/>
      <c r="K356" s="111"/>
      <c r="L356" s="112"/>
    </row>
    <row r="357" spans="2:12">
      <c r="B357" s="142">
        <v>3</v>
      </c>
      <c r="C357" s="143" t="s">
        <v>108</v>
      </c>
      <c r="D357" s="144"/>
      <c r="E357" s="139"/>
      <c r="F357" s="114"/>
      <c r="G357" s="104"/>
      <c r="H357" s="104"/>
      <c r="I357" s="365"/>
      <c r="J357" s="104"/>
      <c r="K357" s="83"/>
      <c r="L357" s="115"/>
    </row>
    <row r="358" spans="2:12">
      <c r="B358" s="127" t="s">
        <v>308</v>
      </c>
      <c r="C358" s="449" t="s">
        <v>309</v>
      </c>
      <c r="D358" s="450"/>
      <c r="E358" s="350"/>
      <c r="F358" s="119"/>
      <c r="G358" s="117"/>
      <c r="H358" s="140"/>
      <c r="I358" s="358"/>
      <c r="J358" s="140"/>
      <c r="K358" s="151"/>
      <c r="L358" s="116"/>
    </row>
    <row r="359" spans="2:12">
      <c r="B359" s="113"/>
      <c r="C359" s="449" t="s">
        <v>310</v>
      </c>
      <c r="D359" s="450"/>
      <c r="E359" s="350"/>
      <c r="F359" s="119"/>
      <c r="G359" s="385"/>
      <c r="H359" s="140"/>
      <c r="I359" s="358"/>
      <c r="J359" s="140"/>
      <c r="K359" s="151"/>
      <c r="L359" s="116"/>
    </row>
    <row r="360" spans="2:12">
      <c r="B360" s="113"/>
      <c r="C360" s="446" t="s">
        <v>311</v>
      </c>
      <c r="D360" s="447"/>
      <c r="E360" s="350" t="s">
        <v>123</v>
      </c>
      <c r="F360" s="390">
        <v>20</v>
      </c>
      <c r="G360" s="402"/>
      <c r="H360" s="150"/>
      <c r="I360" s="150"/>
      <c r="J360" s="150"/>
      <c r="K360" s="150"/>
      <c r="L360" s="116"/>
    </row>
    <row r="361" spans="2:12">
      <c r="B361" s="113"/>
      <c r="C361" s="446" t="s">
        <v>312</v>
      </c>
      <c r="D361" s="447"/>
      <c r="E361" s="350" t="s">
        <v>123</v>
      </c>
      <c r="F361" s="390">
        <v>16</v>
      </c>
      <c r="G361" s="402"/>
      <c r="H361" s="150"/>
      <c r="I361" s="150"/>
      <c r="J361" s="150"/>
      <c r="K361" s="150"/>
      <c r="L361" s="116"/>
    </row>
    <row r="362" spans="2:12">
      <c r="B362" s="113"/>
      <c r="C362" s="446" t="s">
        <v>313</v>
      </c>
      <c r="D362" s="447"/>
      <c r="E362" s="350" t="s">
        <v>277</v>
      </c>
      <c r="F362" s="390">
        <v>56</v>
      </c>
      <c r="G362" s="402"/>
      <c r="H362" s="150"/>
      <c r="I362" s="150"/>
      <c r="J362" s="150"/>
      <c r="K362" s="150"/>
      <c r="L362" s="116"/>
    </row>
    <row r="363" spans="2:12">
      <c r="B363" s="113"/>
      <c r="C363" s="446" t="s">
        <v>314</v>
      </c>
      <c r="D363" s="447"/>
      <c r="E363" s="350" t="s">
        <v>123</v>
      </c>
      <c r="F363" s="390">
        <v>12</v>
      </c>
      <c r="G363" s="402"/>
      <c r="H363" s="150"/>
      <c r="I363" s="150"/>
      <c r="J363" s="150"/>
      <c r="K363" s="150"/>
      <c r="L363" s="116"/>
    </row>
    <row r="364" spans="2:12">
      <c r="B364" s="113"/>
      <c r="C364" s="446" t="s">
        <v>315</v>
      </c>
      <c r="D364" s="447"/>
      <c r="E364" s="350" t="s">
        <v>123</v>
      </c>
      <c r="F364" s="390">
        <v>25</v>
      </c>
      <c r="G364" s="402"/>
      <c r="H364" s="150"/>
      <c r="I364" s="150"/>
      <c r="J364" s="150"/>
      <c r="K364" s="150"/>
      <c r="L364" s="116"/>
    </row>
    <row r="365" spans="2:12">
      <c r="B365" s="127"/>
      <c r="C365" s="446" t="s">
        <v>316</v>
      </c>
      <c r="D365" s="447"/>
      <c r="E365" s="350" t="s">
        <v>142</v>
      </c>
      <c r="F365" s="390">
        <v>380</v>
      </c>
      <c r="G365" s="393"/>
      <c r="H365" s="150"/>
      <c r="I365" s="390"/>
      <c r="J365" s="150"/>
      <c r="K365" s="150"/>
      <c r="L365" s="124"/>
    </row>
    <row r="366" spans="2:12">
      <c r="B366" s="113"/>
      <c r="C366" s="446" t="s">
        <v>317</v>
      </c>
      <c r="D366" s="447"/>
      <c r="E366" s="350" t="s">
        <v>142</v>
      </c>
      <c r="F366" s="390">
        <v>220</v>
      </c>
      <c r="G366" s="390"/>
      <c r="H366" s="150"/>
      <c r="I366" s="390"/>
      <c r="J366" s="150"/>
      <c r="K366" s="150"/>
      <c r="L366" s="126"/>
    </row>
    <row r="367" spans="2:12">
      <c r="B367" s="127"/>
      <c r="C367" s="446" t="s">
        <v>318</v>
      </c>
      <c r="D367" s="447"/>
      <c r="E367" s="350" t="s">
        <v>121</v>
      </c>
      <c r="F367" s="390">
        <v>1</v>
      </c>
      <c r="G367" s="390"/>
      <c r="H367" s="150"/>
      <c r="I367" s="390"/>
      <c r="J367" s="150"/>
      <c r="K367" s="150"/>
      <c r="L367" s="126"/>
    </row>
    <row r="368" spans="2:12">
      <c r="B368" s="113"/>
      <c r="C368" s="446" t="s">
        <v>319</v>
      </c>
      <c r="D368" s="447"/>
      <c r="E368" s="350" t="s">
        <v>123</v>
      </c>
      <c r="F368" s="390">
        <v>4</v>
      </c>
      <c r="G368" s="390"/>
      <c r="H368" s="150"/>
      <c r="I368" s="390"/>
      <c r="J368" s="150"/>
      <c r="K368" s="150"/>
      <c r="L368" s="126"/>
    </row>
    <row r="369" spans="2:12">
      <c r="B369" s="127"/>
      <c r="C369" s="449" t="s">
        <v>320</v>
      </c>
      <c r="D369" s="450"/>
      <c r="E369" s="350"/>
      <c r="F369" s="390"/>
      <c r="G369" s="402"/>
      <c r="H369" s="150"/>
      <c r="I369" s="390"/>
      <c r="J369" s="150"/>
      <c r="K369" s="390"/>
      <c r="L369" s="126"/>
    </row>
    <row r="370" spans="2:12">
      <c r="B370" s="113"/>
      <c r="C370" s="446" t="s">
        <v>321</v>
      </c>
      <c r="D370" s="447"/>
      <c r="E370" s="350" t="s">
        <v>123</v>
      </c>
      <c r="F370" s="390">
        <v>14</v>
      </c>
      <c r="G370" s="402"/>
      <c r="H370" s="150"/>
      <c r="I370" s="150"/>
      <c r="J370" s="150"/>
      <c r="K370" s="150"/>
      <c r="L370" s="126"/>
    </row>
    <row r="371" spans="2:12">
      <c r="B371" s="127"/>
      <c r="C371" s="543" t="s">
        <v>322</v>
      </c>
      <c r="D371" s="544"/>
      <c r="E371" s="350" t="s">
        <v>123</v>
      </c>
      <c r="F371" s="390">
        <v>16</v>
      </c>
      <c r="G371" s="402"/>
      <c r="H371" s="150"/>
      <c r="I371" s="150"/>
      <c r="J371" s="150"/>
      <c r="K371" s="150"/>
      <c r="L371" s="126"/>
    </row>
    <row r="372" spans="2:12">
      <c r="B372" s="113"/>
      <c r="C372" s="543" t="s">
        <v>323</v>
      </c>
      <c r="D372" s="544"/>
      <c r="E372" s="350" t="s">
        <v>277</v>
      </c>
      <c r="F372" s="390">
        <v>44</v>
      </c>
      <c r="G372" s="402"/>
      <c r="H372" s="150"/>
      <c r="I372" s="150"/>
      <c r="J372" s="150"/>
      <c r="K372" s="150"/>
      <c r="L372" s="126"/>
    </row>
    <row r="373" spans="2:12">
      <c r="B373" s="127"/>
      <c r="C373" s="446" t="s">
        <v>314</v>
      </c>
      <c r="D373" s="447"/>
      <c r="E373" s="350" t="s">
        <v>123</v>
      </c>
      <c r="F373" s="390">
        <v>7</v>
      </c>
      <c r="G373" s="402"/>
      <c r="H373" s="150"/>
      <c r="I373" s="150"/>
      <c r="J373" s="150"/>
      <c r="K373" s="150"/>
      <c r="L373" s="126"/>
    </row>
    <row r="374" spans="2:12">
      <c r="B374" s="113"/>
      <c r="C374" s="543" t="s">
        <v>315</v>
      </c>
      <c r="D374" s="544"/>
      <c r="E374" s="350" t="s">
        <v>123</v>
      </c>
      <c r="F374" s="390">
        <v>25</v>
      </c>
      <c r="G374" s="402"/>
      <c r="H374" s="150"/>
      <c r="I374" s="150"/>
      <c r="J374" s="150"/>
      <c r="K374" s="150"/>
      <c r="L374" s="126"/>
    </row>
    <row r="375" spans="2:12">
      <c r="B375" s="127"/>
      <c r="C375" s="543" t="s">
        <v>324</v>
      </c>
      <c r="D375" s="544"/>
      <c r="E375" s="350" t="s">
        <v>142</v>
      </c>
      <c r="F375" s="390">
        <v>450</v>
      </c>
      <c r="G375" s="390"/>
      <c r="H375" s="150"/>
      <c r="I375" s="390"/>
      <c r="J375" s="150"/>
      <c r="K375" s="150"/>
      <c r="L375" s="126"/>
    </row>
    <row r="376" spans="2:12">
      <c r="B376" s="113"/>
      <c r="C376" s="543" t="s">
        <v>325</v>
      </c>
      <c r="D376" s="544"/>
      <c r="E376" s="350" t="s">
        <v>142</v>
      </c>
      <c r="F376" s="390">
        <v>250</v>
      </c>
      <c r="G376" s="390"/>
      <c r="H376" s="150"/>
      <c r="I376" s="390"/>
      <c r="J376" s="150"/>
      <c r="K376" s="150"/>
      <c r="L376" s="126"/>
    </row>
    <row r="377" spans="2:12">
      <c r="B377" s="127"/>
      <c r="C377" s="543" t="s">
        <v>318</v>
      </c>
      <c r="D377" s="544"/>
      <c r="E377" s="350" t="s">
        <v>121</v>
      </c>
      <c r="F377" s="390">
        <v>1</v>
      </c>
      <c r="G377" s="390"/>
      <c r="H377" s="150"/>
      <c r="I377" s="390"/>
      <c r="J377" s="150"/>
      <c r="K377" s="150"/>
      <c r="L377" s="126"/>
    </row>
    <row r="378" spans="2:12">
      <c r="B378" s="127"/>
      <c r="C378" s="543" t="s">
        <v>326</v>
      </c>
      <c r="D378" s="544"/>
      <c r="E378" s="350" t="s">
        <v>123</v>
      </c>
      <c r="F378" s="390">
        <v>4</v>
      </c>
      <c r="G378" s="390"/>
      <c r="H378" s="150"/>
      <c r="I378" s="390"/>
      <c r="J378" s="150"/>
      <c r="K378" s="150"/>
      <c r="L378" s="126"/>
    </row>
    <row r="379" spans="2:12">
      <c r="B379" s="113"/>
      <c r="C379" s="545" t="s">
        <v>327</v>
      </c>
      <c r="D379" s="546"/>
      <c r="E379" s="350"/>
      <c r="F379" s="390"/>
      <c r="G379" s="390"/>
      <c r="H379" s="150"/>
      <c r="I379" s="390"/>
      <c r="J379" s="150"/>
      <c r="K379" s="150"/>
      <c r="L379" s="126"/>
    </row>
    <row r="380" spans="2:12">
      <c r="B380" s="113"/>
      <c r="C380" s="543" t="s">
        <v>321</v>
      </c>
      <c r="D380" s="544"/>
      <c r="E380" s="350" t="s">
        <v>123</v>
      </c>
      <c r="F380" s="390">
        <v>20</v>
      </c>
      <c r="G380" s="390"/>
      <c r="H380" s="150"/>
      <c r="I380" s="150"/>
      <c r="J380" s="150"/>
      <c r="K380" s="150"/>
      <c r="L380" s="126"/>
    </row>
    <row r="381" spans="2:12">
      <c r="B381" s="113"/>
      <c r="C381" s="543" t="s">
        <v>322</v>
      </c>
      <c r="D381" s="544"/>
      <c r="E381" s="350" t="s">
        <v>123</v>
      </c>
      <c r="F381" s="390">
        <v>16</v>
      </c>
      <c r="G381" s="390"/>
      <c r="H381" s="150"/>
      <c r="I381" s="150"/>
      <c r="J381" s="150"/>
      <c r="K381" s="150"/>
      <c r="L381" s="126"/>
    </row>
    <row r="382" spans="2:12">
      <c r="B382" s="113"/>
      <c r="C382" s="543" t="s">
        <v>323</v>
      </c>
      <c r="D382" s="544"/>
      <c r="E382" s="350" t="s">
        <v>277</v>
      </c>
      <c r="F382" s="390">
        <v>56</v>
      </c>
      <c r="G382" s="390"/>
      <c r="H382" s="150"/>
      <c r="I382" s="150"/>
      <c r="J382" s="150"/>
      <c r="K382" s="150"/>
      <c r="L382" s="126"/>
    </row>
    <row r="383" spans="2:12">
      <c r="B383" s="113"/>
      <c r="C383" s="446" t="s">
        <v>328</v>
      </c>
      <c r="D383" s="447"/>
      <c r="E383" s="350" t="s">
        <v>123</v>
      </c>
      <c r="F383" s="390">
        <v>14</v>
      </c>
      <c r="G383" s="390"/>
      <c r="H383" s="150"/>
      <c r="I383" s="150"/>
      <c r="J383" s="150"/>
      <c r="K383" s="150"/>
      <c r="L383" s="126"/>
    </row>
    <row r="384" spans="2:12">
      <c r="B384" s="113"/>
      <c r="C384" s="543" t="s">
        <v>315</v>
      </c>
      <c r="D384" s="544"/>
      <c r="E384" s="350" t="s">
        <v>123</v>
      </c>
      <c r="F384" s="390">
        <v>25</v>
      </c>
      <c r="G384" s="390"/>
      <c r="H384" s="150"/>
      <c r="I384" s="150"/>
      <c r="J384" s="150"/>
      <c r="K384" s="150"/>
      <c r="L384" s="126"/>
    </row>
    <row r="385" spans="2:12">
      <c r="B385" s="113"/>
      <c r="C385" s="543" t="s">
        <v>316</v>
      </c>
      <c r="D385" s="544"/>
      <c r="E385" s="350" t="s">
        <v>142</v>
      </c>
      <c r="F385" s="390">
        <v>380</v>
      </c>
      <c r="G385" s="390"/>
      <c r="H385" s="150"/>
      <c r="I385" s="390"/>
      <c r="J385" s="150"/>
      <c r="K385" s="150"/>
      <c r="L385" s="126"/>
    </row>
    <row r="386" spans="2:12">
      <c r="B386" s="113"/>
      <c r="C386" s="543" t="s">
        <v>329</v>
      </c>
      <c r="D386" s="544"/>
      <c r="E386" s="350" t="s">
        <v>142</v>
      </c>
      <c r="F386" s="390">
        <v>220</v>
      </c>
      <c r="G386" s="390"/>
      <c r="H386" s="150"/>
      <c r="I386" s="390"/>
      <c r="J386" s="150"/>
      <c r="K386" s="150"/>
      <c r="L386" s="126"/>
    </row>
    <row r="387" spans="2:12">
      <c r="B387" s="113"/>
      <c r="C387" s="543" t="s">
        <v>330</v>
      </c>
      <c r="D387" s="544"/>
      <c r="E387" s="350" t="s">
        <v>121</v>
      </c>
      <c r="F387" s="390">
        <v>1</v>
      </c>
      <c r="G387" s="390"/>
      <c r="H387" s="150"/>
      <c r="I387" s="390"/>
      <c r="J387" s="150"/>
      <c r="K387" s="150"/>
      <c r="L387" s="126"/>
    </row>
    <row r="388" spans="2:12">
      <c r="B388" s="113"/>
      <c r="C388" s="543" t="s">
        <v>331</v>
      </c>
      <c r="D388" s="544"/>
      <c r="E388" s="350" t="s">
        <v>123</v>
      </c>
      <c r="F388" s="390">
        <v>4</v>
      </c>
      <c r="G388" s="390"/>
      <c r="H388" s="150"/>
      <c r="I388" s="390"/>
      <c r="J388" s="150"/>
      <c r="K388" s="150"/>
      <c r="L388" s="126"/>
    </row>
    <row r="389" spans="2:12">
      <c r="B389" s="113"/>
      <c r="C389" s="446"/>
      <c r="D389" s="447"/>
      <c r="E389" s="406"/>
      <c r="F389" s="412"/>
      <c r="G389" s="413"/>
      <c r="H389" s="150"/>
      <c r="I389" s="414"/>
      <c r="J389" s="150"/>
      <c r="K389" s="150"/>
      <c r="L389" s="126"/>
    </row>
    <row r="390" spans="2:12">
      <c r="B390" s="113"/>
      <c r="C390" s="446"/>
      <c r="D390" s="447"/>
      <c r="E390" s="406"/>
      <c r="F390" s="407"/>
      <c r="G390" s="408"/>
      <c r="H390" s="409"/>
      <c r="I390" s="410"/>
      <c r="J390" s="409"/>
      <c r="K390" s="411"/>
      <c r="L390" s="126"/>
    </row>
    <row r="391" spans="2:12">
      <c r="B391" s="92"/>
      <c r="C391" s="549" t="s">
        <v>153</v>
      </c>
      <c r="D391" s="550"/>
      <c r="E391" s="349"/>
      <c r="F391" s="109"/>
      <c r="G391" s="108"/>
      <c r="H391" s="108"/>
      <c r="I391" s="364"/>
      <c r="J391" s="108"/>
      <c r="K391" s="111"/>
      <c r="L391" s="112"/>
    </row>
    <row r="392" spans="2:12">
      <c r="B392" s="142">
        <v>3</v>
      </c>
      <c r="C392" s="143" t="s">
        <v>108</v>
      </c>
      <c r="D392" s="144"/>
      <c r="E392" s="139"/>
      <c r="F392" s="114"/>
      <c r="G392" s="104"/>
      <c r="H392" s="104"/>
      <c r="I392" s="365"/>
      <c r="J392" s="104"/>
      <c r="K392" s="83"/>
      <c r="L392" s="115"/>
    </row>
    <row r="393" spans="2:12">
      <c r="B393" s="127"/>
      <c r="C393" s="545" t="s">
        <v>164</v>
      </c>
      <c r="D393" s="546"/>
      <c r="E393" s="350"/>
      <c r="F393" s="119"/>
      <c r="G393" s="385"/>
      <c r="H393" s="140"/>
      <c r="I393" s="358"/>
      <c r="J393" s="140"/>
      <c r="K393" s="140"/>
      <c r="L393" s="116"/>
    </row>
    <row r="394" spans="2:12">
      <c r="B394" s="113"/>
      <c r="C394" s="543" t="s">
        <v>321</v>
      </c>
      <c r="D394" s="544"/>
      <c r="E394" s="350" t="s">
        <v>123</v>
      </c>
      <c r="F394" s="390">
        <v>37</v>
      </c>
      <c r="G394" s="402"/>
      <c r="H394" s="150"/>
      <c r="I394" s="150"/>
      <c r="J394" s="150"/>
      <c r="K394" s="150"/>
      <c r="L394" s="116"/>
    </row>
    <row r="395" spans="2:12">
      <c r="B395" s="113"/>
      <c r="C395" s="543" t="s">
        <v>322</v>
      </c>
      <c r="D395" s="544"/>
      <c r="E395" s="350" t="s">
        <v>123</v>
      </c>
      <c r="F395" s="390">
        <v>16</v>
      </c>
      <c r="G395" s="402"/>
      <c r="H395" s="150"/>
      <c r="I395" s="150"/>
      <c r="J395" s="150"/>
      <c r="K395" s="150"/>
      <c r="L395" s="116"/>
    </row>
    <row r="396" spans="2:12">
      <c r="B396" s="113"/>
      <c r="C396" s="543" t="s">
        <v>323</v>
      </c>
      <c r="D396" s="544"/>
      <c r="E396" s="350" t="s">
        <v>277</v>
      </c>
      <c r="F396" s="390">
        <v>90</v>
      </c>
      <c r="G396" s="402"/>
      <c r="H396" s="150"/>
      <c r="I396" s="150"/>
      <c r="J396" s="150"/>
      <c r="K396" s="150"/>
      <c r="L396" s="116"/>
    </row>
    <row r="397" spans="2:12">
      <c r="B397" s="113"/>
      <c r="C397" s="446" t="s">
        <v>314</v>
      </c>
      <c r="D397" s="447"/>
      <c r="E397" s="350" t="s">
        <v>123</v>
      </c>
      <c r="F397" s="390">
        <v>16</v>
      </c>
      <c r="G397" s="402"/>
      <c r="H397" s="150"/>
      <c r="I397" s="150"/>
      <c r="J397" s="150"/>
      <c r="K397" s="150"/>
      <c r="L397" s="116"/>
    </row>
    <row r="398" spans="2:12">
      <c r="B398" s="113"/>
      <c r="C398" s="543" t="s">
        <v>315</v>
      </c>
      <c r="D398" s="544"/>
      <c r="E398" s="350" t="s">
        <v>123</v>
      </c>
      <c r="F398" s="390">
        <v>30</v>
      </c>
      <c r="G398" s="402"/>
      <c r="H398" s="150"/>
      <c r="I398" s="150"/>
      <c r="J398" s="150"/>
      <c r="K398" s="150"/>
      <c r="L398" s="116"/>
    </row>
    <row r="399" spans="2:12">
      <c r="B399" s="113"/>
      <c r="C399" s="543" t="s">
        <v>316</v>
      </c>
      <c r="D399" s="544"/>
      <c r="E399" s="350" t="s">
        <v>142</v>
      </c>
      <c r="F399" s="390">
        <v>650</v>
      </c>
      <c r="G399" s="393"/>
      <c r="H399" s="150"/>
      <c r="I399" s="390"/>
      <c r="J399" s="150"/>
      <c r="K399" s="150"/>
      <c r="L399" s="116"/>
    </row>
    <row r="400" spans="2:12">
      <c r="B400" s="127"/>
      <c r="C400" s="543" t="s">
        <v>332</v>
      </c>
      <c r="D400" s="544"/>
      <c r="E400" s="350" t="s">
        <v>142</v>
      </c>
      <c r="F400" s="390">
        <v>400</v>
      </c>
      <c r="G400" s="390"/>
      <c r="H400" s="150"/>
      <c r="I400" s="390"/>
      <c r="J400" s="150"/>
      <c r="K400" s="150"/>
      <c r="L400" s="124"/>
    </row>
    <row r="401" spans="2:12">
      <c r="B401" s="113"/>
      <c r="C401" s="543" t="s">
        <v>318</v>
      </c>
      <c r="D401" s="544"/>
      <c r="E401" s="350" t="s">
        <v>121</v>
      </c>
      <c r="F401" s="390">
        <v>1</v>
      </c>
      <c r="G401" s="390"/>
      <c r="H401" s="150"/>
      <c r="I401" s="390"/>
      <c r="J401" s="150"/>
      <c r="K401" s="150"/>
      <c r="L401" s="126"/>
    </row>
    <row r="402" spans="2:12">
      <c r="B402" s="127"/>
      <c r="C402" s="446"/>
      <c r="D402" s="447"/>
      <c r="E402" s="350"/>
      <c r="F402" s="390"/>
      <c r="G402" s="390"/>
      <c r="H402" s="150"/>
      <c r="I402" s="390"/>
      <c r="J402" s="150"/>
      <c r="K402" s="150"/>
      <c r="L402" s="126"/>
    </row>
    <row r="403" spans="2:12">
      <c r="B403" s="113"/>
      <c r="C403" s="446"/>
      <c r="D403" s="447"/>
      <c r="E403" s="350"/>
      <c r="F403" s="390"/>
      <c r="G403" s="390"/>
      <c r="H403" s="150"/>
      <c r="I403" s="390"/>
      <c r="J403" s="150"/>
      <c r="K403" s="150"/>
      <c r="L403" s="126"/>
    </row>
    <row r="404" spans="2:12">
      <c r="B404" s="127"/>
      <c r="C404" s="449"/>
      <c r="D404" s="450"/>
      <c r="E404" s="350"/>
      <c r="F404" s="390"/>
      <c r="G404" s="402"/>
      <c r="H404" s="150"/>
      <c r="I404" s="390"/>
      <c r="J404" s="150"/>
      <c r="K404" s="390"/>
      <c r="L404" s="126"/>
    </row>
    <row r="405" spans="2:12">
      <c r="B405" s="113"/>
      <c r="C405" s="446"/>
      <c r="D405" s="447"/>
      <c r="E405" s="350"/>
      <c r="F405" s="390"/>
      <c r="G405" s="402"/>
      <c r="H405" s="150"/>
      <c r="I405" s="150"/>
      <c r="J405" s="150"/>
      <c r="K405" s="150"/>
      <c r="L405" s="126"/>
    </row>
    <row r="406" spans="2:12">
      <c r="B406" s="127"/>
      <c r="C406" s="543"/>
      <c r="D406" s="544"/>
      <c r="E406" s="350"/>
      <c r="F406" s="390"/>
      <c r="G406" s="402"/>
      <c r="H406" s="150"/>
      <c r="I406" s="150"/>
      <c r="J406" s="150"/>
      <c r="K406" s="150"/>
      <c r="L406" s="126"/>
    </row>
    <row r="407" spans="2:12">
      <c r="B407" s="113"/>
      <c r="C407" s="543"/>
      <c r="D407" s="544"/>
      <c r="E407" s="350"/>
      <c r="F407" s="390"/>
      <c r="G407" s="402"/>
      <c r="H407" s="150"/>
      <c r="I407" s="150"/>
      <c r="J407" s="150"/>
      <c r="K407" s="150"/>
      <c r="L407" s="126"/>
    </row>
    <row r="408" spans="2:12">
      <c r="B408" s="127"/>
      <c r="C408" s="446"/>
      <c r="D408" s="447"/>
      <c r="E408" s="350"/>
      <c r="F408" s="390"/>
      <c r="G408" s="402"/>
      <c r="H408" s="150"/>
      <c r="I408" s="150"/>
      <c r="J408" s="150"/>
      <c r="K408" s="150"/>
      <c r="L408" s="126"/>
    </row>
    <row r="409" spans="2:12">
      <c r="B409" s="113"/>
      <c r="C409" s="543"/>
      <c r="D409" s="544"/>
      <c r="E409" s="350"/>
      <c r="F409" s="390"/>
      <c r="G409" s="402"/>
      <c r="H409" s="150"/>
      <c r="I409" s="150"/>
      <c r="J409" s="150"/>
      <c r="K409" s="150"/>
      <c r="L409" s="126"/>
    </row>
    <row r="410" spans="2:12">
      <c r="B410" s="127"/>
      <c r="C410" s="543"/>
      <c r="D410" s="544"/>
      <c r="E410" s="350"/>
      <c r="F410" s="390"/>
      <c r="G410" s="390"/>
      <c r="H410" s="150"/>
      <c r="I410" s="390"/>
      <c r="J410" s="150"/>
      <c r="K410" s="150"/>
      <c r="L410" s="126"/>
    </row>
    <row r="411" spans="2:12">
      <c r="B411" s="113"/>
      <c r="C411" s="543"/>
      <c r="D411" s="544"/>
      <c r="E411" s="350"/>
      <c r="F411" s="390"/>
      <c r="G411" s="390"/>
      <c r="H411" s="150"/>
      <c r="I411" s="390"/>
      <c r="J411" s="150"/>
      <c r="K411" s="150"/>
      <c r="L411" s="126"/>
    </row>
    <row r="412" spans="2:12">
      <c r="B412" s="127"/>
      <c r="C412" s="543"/>
      <c r="D412" s="544"/>
      <c r="E412" s="350"/>
      <c r="F412" s="390"/>
      <c r="G412" s="390"/>
      <c r="H412" s="150"/>
      <c r="I412" s="390"/>
      <c r="J412" s="150"/>
      <c r="K412" s="150"/>
      <c r="L412" s="126"/>
    </row>
    <row r="413" spans="2:12">
      <c r="B413" s="127"/>
      <c r="C413" s="543"/>
      <c r="D413" s="544"/>
      <c r="E413" s="350"/>
      <c r="F413" s="390"/>
      <c r="G413" s="390"/>
      <c r="H413" s="150"/>
      <c r="I413" s="390"/>
      <c r="J413" s="150"/>
      <c r="K413" s="150"/>
      <c r="L413" s="126"/>
    </row>
    <row r="414" spans="2:12">
      <c r="B414" s="113"/>
      <c r="C414" s="545"/>
      <c r="D414" s="546"/>
      <c r="E414" s="350"/>
      <c r="F414" s="390"/>
      <c r="G414" s="390"/>
      <c r="H414" s="150"/>
      <c r="I414" s="390"/>
      <c r="J414" s="150"/>
      <c r="K414" s="150"/>
      <c r="L414" s="126"/>
    </row>
    <row r="415" spans="2:12">
      <c r="B415" s="113"/>
      <c r="C415" s="543"/>
      <c r="D415" s="544"/>
      <c r="E415" s="350"/>
      <c r="F415" s="390"/>
      <c r="G415" s="390"/>
      <c r="H415" s="150"/>
      <c r="I415" s="150"/>
      <c r="J415" s="150"/>
      <c r="K415" s="150"/>
      <c r="L415" s="126"/>
    </row>
    <row r="416" spans="2:12">
      <c r="B416" s="113"/>
      <c r="C416" s="543"/>
      <c r="D416" s="544"/>
      <c r="E416" s="350"/>
      <c r="F416" s="390"/>
      <c r="G416" s="390"/>
      <c r="H416" s="150"/>
      <c r="I416" s="150"/>
      <c r="J416" s="150"/>
      <c r="K416" s="150"/>
      <c r="L416" s="126"/>
    </row>
    <row r="417" spans="2:14">
      <c r="B417" s="113"/>
      <c r="C417" s="543"/>
      <c r="D417" s="544"/>
      <c r="E417" s="350"/>
      <c r="F417" s="390"/>
      <c r="G417" s="390"/>
      <c r="H417" s="150"/>
      <c r="I417" s="150"/>
      <c r="J417" s="150"/>
      <c r="K417" s="150"/>
      <c r="L417" s="126"/>
    </row>
    <row r="418" spans="2:14">
      <c r="B418" s="113"/>
      <c r="C418" s="446"/>
      <c r="D418" s="447"/>
      <c r="E418" s="350"/>
      <c r="F418" s="390"/>
      <c r="G418" s="390"/>
      <c r="H418" s="150"/>
      <c r="I418" s="150"/>
      <c r="J418" s="150"/>
      <c r="K418" s="150"/>
      <c r="L418" s="126"/>
    </row>
    <row r="419" spans="2:14">
      <c r="B419" s="113"/>
      <c r="C419" s="543"/>
      <c r="D419" s="544"/>
      <c r="E419" s="350"/>
      <c r="F419" s="390"/>
      <c r="G419" s="390"/>
      <c r="H419" s="150"/>
      <c r="I419" s="150"/>
      <c r="J419" s="150"/>
      <c r="K419" s="150"/>
      <c r="L419" s="126"/>
    </row>
    <row r="420" spans="2:14">
      <c r="B420" s="113"/>
      <c r="C420" s="543"/>
      <c r="D420" s="544"/>
      <c r="E420" s="350"/>
      <c r="F420" s="390"/>
      <c r="G420" s="390"/>
      <c r="H420" s="150"/>
      <c r="I420" s="390"/>
      <c r="J420" s="150"/>
      <c r="K420" s="150"/>
      <c r="L420" s="126"/>
      <c r="N420" s="97">
        <f>SUM(K426+K391)</f>
        <v>0</v>
      </c>
    </row>
    <row r="421" spans="2:14">
      <c r="B421" s="113"/>
      <c r="C421" s="543"/>
      <c r="D421" s="544"/>
      <c r="E421" s="350"/>
      <c r="F421" s="390"/>
      <c r="G421" s="390"/>
      <c r="H421" s="150"/>
      <c r="I421" s="390"/>
      <c r="J421" s="150"/>
      <c r="K421" s="150"/>
      <c r="L421" s="126"/>
    </row>
    <row r="422" spans="2:14">
      <c r="B422" s="113"/>
      <c r="C422" s="543"/>
      <c r="D422" s="544"/>
      <c r="E422" s="350"/>
      <c r="F422" s="390"/>
      <c r="G422" s="390"/>
      <c r="H422" s="150"/>
      <c r="I422" s="390"/>
      <c r="J422" s="150"/>
      <c r="K422" s="150"/>
      <c r="L422" s="126"/>
    </row>
    <row r="423" spans="2:14">
      <c r="B423" s="113"/>
      <c r="C423" s="543"/>
      <c r="D423" s="544"/>
      <c r="E423" s="350"/>
      <c r="F423" s="390"/>
      <c r="G423" s="390"/>
      <c r="H423" s="150"/>
      <c r="I423" s="390"/>
      <c r="J423" s="150"/>
      <c r="K423" s="150"/>
      <c r="L423" s="126"/>
    </row>
    <row r="424" spans="2:14">
      <c r="B424" s="113"/>
      <c r="C424" s="446"/>
      <c r="D424" s="447"/>
      <c r="E424" s="406"/>
      <c r="F424" s="412"/>
      <c r="G424" s="413"/>
      <c r="H424" s="150"/>
      <c r="I424" s="414"/>
      <c r="J424" s="150"/>
      <c r="K424" s="150"/>
      <c r="L424" s="126"/>
    </row>
    <row r="425" spans="2:14">
      <c r="B425" s="113"/>
      <c r="C425" s="446"/>
      <c r="D425" s="447"/>
      <c r="E425" s="406"/>
      <c r="F425" s="407"/>
      <c r="G425" s="408"/>
      <c r="H425" s="409"/>
      <c r="I425" s="410"/>
      <c r="J425" s="409"/>
      <c r="K425" s="411"/>
      <c r="L425" s="126"/>
    </row>
    <row r="426" spans="2:14">
      <c r="B426" s="92"/>
      <c r="C426" s="549" t="s">
        <v>153</v>
      </c>
      <c r="D426" s="550"/>
      <c r="E426" s="349"/>
      <c r="F426" s="109"/>
      <c r="G426" s="108"/>
      <c r="H426" s="108"/>
      <c r="I426" s="364"/>
      <c r="J426" s="108"/>
      <c r="K426" s="111"/>
      <c r="L426" s="112"/>
    </row>
    <row r="427" spans="2:14">
      <c r="B427" s="142">
        <v>3</v>
      </c>
      <c r="C427" s="143" t="s">
        <v>108</v>
      </c>
      <c r="D427" s="144"/>
      <c r="E427" s="139"/>
      <c r="F427" s="114"/>
      <c r="G427" s="104"/>
      <c r="H427" s="104"/>
      <c r="I427" s="365"/>
      <c r="J427" s="104"/>
      <c r="K427" s="83"/>
      <c r="L427" s="115"/>
    </row>
    <row r="428" spans="2:14">
      <c r="B428" s="127" t="s">
        <v>333</v>
      </c>
      <c r="C428" s="449" t="s">
        <v>334</v>
      </c>
      <c r="D428" s="450"/>
      <c r="E428" s="350"/>
      <c r="F428" s="119"/>
      <c r="G428" s="117"/>
      <c r="H428" s="140"/>
      <c r="I428" s="358"/>
      <c r="J428" s="140"/>
      <c r="K428" s="151"/>
      <c r="L428" s="116"/>
    </row>
    <row r="429" spans="2:14">
      <c r="B429" s="113"/>
      <c r="C429" s="449" t="s">
        <v>310</v>
      </c>
      <c r="D429" s="450"/>
      <c r="E429" s="350"/>
      <c r="F429" s="119"/>
      <c r="G429" s="385"/>
      <c r="H429" s="140"/>
      <c r="I429" s="358"/>
      <c r="J429" s="140"/>
      <c r="K429" s="151"/>
      <c r="L429" s="116"/>
    </row>
    <row r="430" spans="2:14">
      <c r="B430" s="113"/>
      <c r="C430" s="446" t="s">
        <v>311</v>
      </c>
      <c r="D430" s="447"/>
      <c r="E430" s="350" t="s">
        <v>123</v>
      </c>
      <c r="F430" s="390">
        <v>20</v>
      </c>
      <c r="G430" s="402"/>
      <c r="H430" s="150"/>
      <c r="I430" s="150"/>
      <c r="J430" s="150"/>
      <c r="K430" s="150"/>
      <c r="L430" s="116"/>
    </row>
    <row r="431" spans="2:14">
      <c r="B431" s="113"/>
      <c r="C431" s="446" t="s">
        <v>312</v>
      </c>
      <c r="D431" s="447"/>
      <c r="E431" s="350" t="s">
        <v>123</v>
      </c>
      <c r="F431" s="390">
        <v>16</v>
      </c>
      <c r="G431" s="402"/>
      <c r="H431" s="150"/>
      <c r="I431" s="150"/>
      <c r="J431" s="150"/>
      <c r="K431" s="150"/>
      <c r="L431" s="116"/>
    </row>
    <row r="432" spans="2:14">
      <c r="B432" s="113"/>
      <c r="C432" s="446" t="s">
        <v>335</v>
      </c>
      <c r="D432" s="447"/>
      <c r="E432" s="350" t="s">
        <v>277</v>
      </c>
      <c r="F432" s="390">
        <v>56</v>
      </c>
      <c r="G432" s="402"/>
      <c r="H432" s="150"/>
      <c r="I432" s="150"/>
      <c r="J432" s="150"/>
      <c r="K432" s="150"/>
      <c r="L432" s="116"/>
    </row>
    <row r="433" spans="2:12">
      <c r="B433" s="113"/>
      <c r="C433" s="446" t="s">
        <v>314</v>
      </c>
      <c r="D433" s="447"/>
      <c r="E433" s="350" t="s">
        <v>123</v>
      </c>
      <c r="F433" s="390">
        <v>12</v>
      </c>
      <c r="G433" s="402"/>
      <c r="H433" s="150"/>
      <c r="I433" s="150"/>
      <c r="J433" s="150"/>
      <c r="K433" s="150"/>
      <c r="L433" s="116"/>
    </row>
    <row r="434" spans="2:12">
      <c r="B434" s="113"/>
      <c r="C434" s="446" t="s">
        <v>315</v>
      </c>
      <c r="D434" s="447"/>
      <c r="E434" s="350" t="s">
        <v>123</v>
      </c>
      <c r="F434" s="390">
        <v>25</v>
      </c>
      <c r="G434" s="402"/>
      <c r="H434" s="150"/>
      <c r="I434" s="150"/>
      <c r="J434" s="150"/>
      <c r="K434" s="150"/>
      <c r="L434" s="116"/>
    </row>
    <row r="435" spans="2:12">
      <c r="B435" s="127"/>
      <c r="C435" s="446" t="s">
        <v>316</v>
      </c>
      <c r="D435" s="447"/>
      <c r="E435" s="350" t="s">
        <v>142</v>
      </c>
      <c r="F435" s="390">
        <v>380</v>
      </c>
      <c r="G435" s="390"/>
      <c r="H435" s="150"/>
      <c r="I435" s="390"/>
      <c r="J435" s="150"/>
      <c r="K435" s="150"/>
      <c r="L435" s="124"/>
    </row>
    <row r="436" spans="2:12">
      <c r="B436" s="113"/>
      <c r="C436" s="446" t="s">
        <v>336</v>
      </c>
      <c r="D436" s="447"/>
      <c r="E436" s="350" t="s">
        <v>142</v>
      </c>
      <c r="F436" s="390">
        <v>220</v>
      </c>
      <c r="G436" s="390"/>
      <c r="H436" s="150"/>
      <c r="I436" s="390"/>
      <c r="J436" s="150"/>
      <c r="K436" s="150"/>
      <c r="L436" s="126"/>
    </row>
    <row r="437" spans="2:12">
      <c r="B437" s="127"/>
      <c r="C437" s="446" t="s">
        <v>318</v>
      </c>
      <c r="D437" s="447"/>
      <c r="E437" s="350" t="s">
        <v>121</v>
      </c>
      <c r="F437" s="390">
        <v>1</v>
      </c>
      <c r="G437" s="390"/>
      <c r="H437" s="150"/>
      <c r="I437" s="390"/>
      <c r="J437" s="150"/>
      <c r="K437" s="150"/>
      <c r="L437" s="126"/>
    </row>
    <row r="438" spans="2:12">
      <c r="B438" s="113"/>
      <c r="C438" s="446" t="s">
        <v>319</v>
      </c>
      <c r="D438" s="447"/>
      <c r="E438" s="350" t="s">
        <v>123</v>
      </c>
      <c r="F438" s="390">
        <v>4</v>
      </c>
      <c r="G438" s="390"/>
      <c r="H438" s="150"/>
      <c r="I438" s="390"/>
      <c r="J438" s="150"/>
      <c r="K438" s="150"/>
      <c r="L438" s="126"/>
    </row>
    <row r="439" spans="2:12">
      <c r="B439" s="127"/>
      <c r="C439" s="449" t="s">
        <v>320</v>
      </c>
      <c r="D439" s="450"/>
      <c r="E439" s="350"/>
      <c r="F439" s="390"/>
      <c r="G439" s="402"/>
      <c r="H439" s="150"/>
      <c r="I439" s="390"/>
      <c r="J439" s="150"/>
      <c r="K439" s="390"/>
      <c r="L439" s="126"/>
    </row>
    <row r="440" spans="2:12">
      <c r="B440" s="113"/>
      <c r="C440" s="446" t="s">
        <v>321</v>
      </c>
      <c r="D440" s="447"/>
      <c r="E440" s="350" t="s">
        <v>123</v>
      </c>
      <c r="F440" s="390">
        <v>14</v>
      </c>
      <c r="G440" s="402"/>
      <c r="H440" s="150"/>
      <c r="I440" s="150"/>
      <c r="J440" s="150"/>
      <c r="K440" s="150"/>
      <c r="L440" s="126"/>
    </row>
    <row r="441" spans="2:12">
      <c r="B441" s="127"/>
      <c r="C441" s="543" t="s">
        <v>322</v>
      </c>
      <c r="D441" s="544"/>
      <c r="E441" s="350" t="s">
        <v>123</v>
      </c>
      <c r="F441" s="390">
        <v>16</v>
      </c>
      <c r="G441" s="402"/>
      <c r="H441" s="150"/>
      <c r="I441" s="150"/>
      <c r="J441" s="150"/>
      <c r="K441" s="150"/>
      <c r="L441" s="126"/>
    </row>
    <row r="442" spans="2:12">
      <c r="B442" s="113"/>
      <c r="C442" s="543" t="s">
        <v>335</v>
      </c>
      <c r="D442" s="544"/>
      <c r="E442" s="350" t="s">
        <v>277</v>
      </c>
      <c r="F442" s="390">
        <v>44</v>
      </c>
      <c r="G442" s="402"/>
      <c r="H442" s="150"/>
      <c r="I442" s="150"/>
      <c r="J442" s="150"/>
      <c r="K442" s="150"/>
      <c r="L442" s="126"/>
    </row>
    <row r="443" spans="2:12">
      <c r="B443" s="127"/>
      <c r="C443" s="446" t="s">
        <v>328</v>
      </c>
      <c r="D443" s="447"/>
      <c r="E443" s="350" t="s">
        <v>123</v>
      </c>
      <c r="F443" s="390">
        <v>7</v>
      </c>
      <c r="G443" s="402"/>
      <c r="H443" s="150"/>
      <c r="I443" s="150"/>
      <c r="J443" s="150"/>
      <c r="K443" s="150"/>
      <c r="L443" s="126"/>
    </row>
    <row r="444" spans="2:12">
      <c r="B444" s="113"/>
      <c r="C444" s="543" t="s">
        <v>315</v>
      </c>
      <c r="D444" s="544"/>
      <c r="E444" s="350" t="s">
        <v>123</v>
      </c>
      <c r="F444" s="390">
        <v>25</v>
      </c>
      <c r="G444" s="402"/>
      <c r="H444" s="150"/>
      <c r="I444" s="150"/>
      <c r="J444" s="150"/>
      <c r="K444" s="150"/>
      <c r="L444" s="126"/>
    </row>
    <row r="445" spans="2:12">
      <c r="B445" s="127"/>
      <c r="C445" s="543" t="s">
        <v>316</v>
      </c>
      <c r="D445" s="544"/>
      <c r="E445" s="350" t="s">
        <v>142</v>
      </c>
      <c r="F445" s="390">
        <v>450</v>
      </c>
      <c r="G445" s="390"/>
      <c r="H445" s="150"/>
      <c r="I445" s="390"/>
      <c r="J445" s="150"/>
      <c r="K445" s="150"/>
      <c r="L445" s="126"/>
    </row>
    <row r="446" spans="2:12">
      <c r="B446" s="113"/>
      <c r="C446" s="543" t="s">
        <v>325</v>
      </c>
      <c r="D446" s="544"/>
      <c r="E446" s="350" t="s">
        <v>142</v>
      </c>
      <c r="F446" s="390">
        <v>250</v>
      </c>
      <c r="G446" s="390"/>
      <c r="H446" s="150"/>
      <c r="I446" s="390"/>
      <c r="J446" s="150"/>
      <c r="K446" s="150"/>
      <c r="L446" s="126"/>
    </row>
    <row r="447" spans="2:12">
      <c r="B447" s="127"/>
      <c r="C447" s="543" t="s">
        <v>318</v>
      </c>
      <c r="D447" s="544"/>
      <c r="E447" s="350" t="s">
        <v>121</v>
      </c>
      <c r="F447" s="390">
        <v>1</v>
      </c>
      <c r="G447" s="390"/>
      <c r="H447" s="150"/>
      <c r="I447" s="390"/>
      <c r="J447" s="150"/>
      <c r="K447" s="150"/>
      <c r="L447" s="126"/>
    </row>
    <row r="448" spans="2:12">
      <c r="B448" s="127"/>
      <c r="C448" s="543" t="s">
        <v>319</v>
      </c>
      <c r="D448" s="544"/>
      <c r="E448" s="350" t="s">
        <v>123</v>
      </c>
      <c r="F448" s="390">
        <v>4</v>
      </c>
      <c r="G448" s="390"/>
      <c r="H448" s="150"/>
      <c r="I448" s="390"/>
      <c r="J448" s="150"/>
      <c r="K448" s="150"/>
      <c r="L448" s="126"/>
    </row>
    <row r="449" spans="2:12">
      <c r="B449" s="113"/>
      <c r="C449" s="545" t="s">
        <v>327</v>
      </c>
      <c r="D449" s="546"/>
      <c r="E449" s="350"/>
      <c r="F449" s="390"/>
      <c r="G449" s="390"/>
      <c r="H449" s="150"/>
      <c r="I449" s="390"/>
      <c r="J449" s="150"/>
      <c r="K449" s="150"/>
      <c r="L449" s="126"/>
    </row>
    <row r="450" spans="2:12">
      <c r="B450" s="113"/>
      <c r="C450" s="543" t="s">
        <v>321</v>
      </c>
      <c r="D450" s="544"/>
      <c r="E450" s="350" t="s">
        <v>123</v>
      </c>
      <c r="F450" s="390">
        <v>20</v>
      </c>
      <c r="G450" s="390"/>
      <c r="H450" s="150"/>
      <c r="I450" s="150"/>
      <c r="J450" s="150"/>
      <c r="K450" s="150"/>
      <c r="L450" s="126"/>
    </row>
    <row r="451" spans="2:12">
      <c r="B451" s="113"/>
      <c r="C451" s="543" t="s">
        <v>322</v>
      </c>
      <c r="D451" s="544"/>
      <c r="E451" s="350" t="s">
        <v>123</v>
      </c>
      <c r="F451" s="390">
        <v>16</v>
      </c>
      <c r="G451" s="390"/>
      <c r="H451" s="150"/>
      <c r="I451" s="150"/>
      <c r="J451" s="150"/>
      <c r="K451" s="150"/>
      <c r="L451" s="126"/>
    </row>
    <row r="452" spans="2:12">
      <c r="B452" s="113"/>
      <c r="C452" s="543" t="s">
        <v>335</v>
      </c>
      <c r="D452" s="544"/>
      <c r="E452" s="350" t="s">
        <v>277</v>
      </c>
      <c r="F452" s="390">
        <v>56</v>
      </c>
      <c r="G452" s="390"/>
      <c r="H452" s="150"/>
      <c r="I452" s="150"/>
      <c r="J452" s="150"/>
      <c r="K452" s="150"/>
      <c r="L452" s="126"/>
    </row>
    <row r="453" spans="2:12">
      <c r="B453" s="113"/>
      <c r="C453" s="446" t="s">
        <v>314</v>
      </c>
      <c r="D453" s="447"/>
      <c r="E453" s="350" t="s">
        <v>123</v>
      </c>
      <c r="F453" s="390">
        <v>14</v>
      </c>
      <c r="G453" s="390"/>
      <c r="H453" s="150"/>
      <c r="I453" s="150"/>
      <c r="J453" s="150"/>
      <c r="K453" s="150"/>
      <c r="L453" s="126"/>
    </row>
    <row r="454" spans="2:12">
      <c r="B454" s="113"/>
      <c r="C454" s="543" t="s">
        <v>315</v>
      </c>
      <c r="D454" s="544"/>
      <c r="E454" s="350" t="s">
        <v>123</v>
      </c>
      <c r="F454" s="390">
        <v>25</v>
      </c>
      <c r="G454" s="390"/>
      <c r="H454" s="150"/>
      <c r="I454" s="150"/>
      <c r="J454" s="150"/>
      <c r="K454" s="150"/>
      <c r="L454" s="126"/>
    </row>
    <row r="455" spans="2:12">
      <c r="B455" s="113"/>
      <c r="C455" s="543" t="s">
        <v>316</v>
      </c>
      <c r="D455" s="544"/>
      <c r="E455" s="350" t="s">
        <v>142</v>
      </c>
      <c r="F455" s="390">
        <v>380</v>
      </c>
      <c r="G455" s="390"/>
      <c r="H455" s="150"/>
      <c r="I455" s="390"/>
      <c r="J455" s="150"/>
      <c r="K455" s="150"/>
      <c r="L455" s="126"/>
    </row>
    <row r="456" spans="2:12">
      <c r="B456" s="113"/>
      <c r="C456" s="543" t="s">
        <v>336</v>
      </c>
      <c r="D456" s="544"/>
      <c r="E456" s="350" t="s">
        <v>142</v>
      </c>
      <c r="F456" s="390">
        <v>220</v>
      </c>
      <c r="G456" s="390"/>
      <c r="H456" s="150"/>
      <c r="I456" s="390"/>
      <c r="J456" s="150"/>
      <c r="K456" s="150"/>
      <c r="L456" s="126"/>
    </row>
    <row r="457" spans="2:12">
      <c r="B457" s="113"/>
      <c r="C457" s="543" t="s">
        <v>318</v>
      </c>
      <c r="D457" s="544"/>
      <c r="E457" s="350" t="s">
        <v>121</v>
      </c>
      <c r="F457" s="390">
        <v>1</v>
      </c>
      <c r="G457" s="390"/>
      <c r="H457" s="150"/>
      <c r="I457" s="390"/>
      <c r="J457" s="150"/>
      <c r="K457" s="150"/>
      <c r="L457" s="126"/>
    </row>
    <row r="458" spans="2:12">
      <c r="B458" s="113"/>
      <c r="C458" s="543" t="s">
        <v>319</v>
      </c>
      <c r="D458" s="544"/>
      <c r="E458" s="350" t="s">
        <v>123</v>
      </c>
      <c r="F458" s="390">
        <v>4</v>
      </c>
      <c r="G458" s="390"/>
      <c r="H458" s="150"/>
      <c r="I458" s="390"/>
      <c r="J458" s="150"/>
      <c r="K458" s="150"/>
      <c r="L458" s="126"/>
    </row>
    <row r="459" spans="2:12">
      <c r="B459" s="113"/>
      <c r="C459" s="446"/>
      <c r="D459" s="447"/>
      <c r="E459" s="406"/>
      <c r="F459" s="412"/>
      <c r="G459" s="413"/>
      <c r="H459" s="150"/>
      <c r="I459" s="414"/>
      <c r="J459" s="150"/>
      <c r="K459" s="150"/>
      <c r="L459" s="126"/>
    </row>
    <row r="460" spans="2:12">
      <c r="B460" s="113"/>
      <c r="C460" s="446"/>
      <c r="D460" s="447"/>
      <c r="E460" s="406"/>
      <c r="F460" s="407"/>
      <c r="G460" s="408"/>
      <c r="H460" s="409"/>
      <c r="I460" s="410"/>
      <c r="J460" s="409"/>
      <c r="K460" s="411"/>
      <c r="L460" s="126"/>
    </row>
    <row r="461" spans="2:12">
      <c r="B461" s="92"/>
      <c r="C461" s="549" t="s">
        <v>153</v>
      </c>
      <c r="D461" s="550"/>
      <c r="E461" s="349"/>
      <c r="F461" s="109"/>
      <c r="G461" s="108"/>
      <c r="H461" s="108"/>
      <c r="I461" s="364"/>
      <c r="J461" s="108"/>
      <c r="K461" s="111"/>
      <c r="L461" s="112"/>
    </row>
    <row r="462" spans="2:12">
      <c r="B462" s="142">
        <v>3</v>
      </c>
      <c r="C462" s="143" t="s">
        <v>108</v>
      </c>
      <c r="D462" s="144"/>
      <c r="E462" s="139"/>
      <c r="F462" s="114"/>
      <c r="G462" s="104"/>
      <c r="H462" s="104"/>
      <c r="I462" s="365"/>
      <c r="J462" s="104"/>
      <c r="K462" s="83"/>
      <c r="L462" s="115"/>
    </row>
    <row r="463" spans="2:12">
      <c r="B463" s="127"/>
      <c r="C463" s="545" t="s">
        <v>164</v>
      </c>
      <c r="D463" s="546"/>
      <c r="E463" s="350"/>
      <c r="F463" s="119"/>
      <c r="G463" s="385"/>
      <c r="H463" s="140"/>
      <c r="I463" s="358"/>
      <c r="J463" s="140"/>
      <c r="K463" s="140"/>
      <c r="L463" s="126"/>
    </row>
    <row r="464" spans="2:12">
      <c r="B464" s="127"/>
      <c r="C464" s="543" t="s">
        <v>321</v>
      </c>
      <c r="D464" s="544"/>
      <c r="E464" s="350" t="s">
        <v>123</v>
      </c>
      <c r="F464" s="390">
        <v>37</v>
      </c>
      <c r="G464" s="402"/>
      <c r="H464" s="150"/>
      <c r="I464" s="150"/>
      <c r="J464" s="150"/>
      <c r="K464" s="150"/>
      <c r="L464" s="126"/>
    </row>
    <row r="465" spans="2:14">
      <c r="B465" s="127"/>
      <c r="C465" s="543" t="s">
        <v>322</v>
      </c>
      <c r="D465" s="544"/>
      <c r="E465" s="350" t="s">
        <v>123</v>
      </c>
      <c r="F465" s="390">
        <v>16</v>
      </c>
      <c r="G465" s="402"/>
      <c r="H465" s="150"/>
      <c r="I465" s="150"/>
      <c r="J465" s="150"/>
      <c r="K465" s="150"/>
      <c r="L465" s="126"/>
    </row>
    <row r="466" spans="2:14">
      <c r="B466" s="127"/>
      <c r="C466" s="543" t="s">
        <v>335</v>
      </c>
      <c r="D466" s="544"/>
      <c r="E466" s="350" t="s">
        <v>277</v>
      </c>
      <c r="F466" s="390">
        <v>90</v>
      </c>
      <c r="G466" s="402"/>
      <c r="H466" s="150"/>
      <c r="I466" s="150"/>
      <c r="J466" s="150"/>
      <c r="K466" s="150"/>
      <c r="L466" s="126"/>
    </row>
    <row r="467" spans="2:14">
      <c r="B467" s="127"/>
      <c r="C467" s="446" t="s">
        <v>314</v>
      </c>
      <c r="D467" s="447"/>
      <c r="E467" s="350" t="s">
        <v>123</v>
      </c>
      <c r="F467" s="390">
        <v>16</v>
      </c>
      <c r="G467" s="402"/>
      <c r="H467" s="150"/>
      <c r="I467" s="150"/>
      <c r="J467" s="150"/>
      <c r="K467" s="150"/>
      <c r="L467" s="126"/>
    </row>
    <row r="468" spans="2:14">
      <c r="B468" s="113"/>
      <c r="C468" s="543" t="s">
        <v>315</v>
      </c>
      <c r="D468" s="544"/>
      <c r="E468" s="350" t="s">
        <v>123</v>
      </c>
      <c r="F468" s="390">
        <v>30</v>
      </c>
      <c r="G468" s="402"/>
      <c r="H468" s="150"/>
      <c r="I468" s="150"/>
      <c r="J468" s="150"/>
      <c r="K468" s="150"/>
      <c r="L468" s="126"/>
    </row>
    <row r="469" spans="2:14">
      <c r="B469" s="113"/>
      <c r="C469" s="543" t="s">
        <v>316</v>
      </c>
      <c r="D469" s="544"/>
      <c r="E469" s="350" t="s">
        <v>142</v>
      </c>
      <c r="F469" s="390">
        <v>650</v>
      </c>
      <c r="G469" s="390"/>
      <c r="H469" s="150"/>
      <c r="I469" s="390"/>
      <c r="J469" s="150"/>
      <c r="K469" s="150"/>
      <c r="L469" s="116"/>
    </row>
    <row r="470" spans="2:14">
      <c r="B470" s="113"/>
      <c r="C470" s="543" t="s">
        <v>336</v>
      </c>
      <c r="D470" s="544"/>
      <c r="E470" s="350" t="s">
        <v>142</v>
      </c>
      <c r="F470" s="390">
        <v>400</v>
      </c>
      <c r="G470" s="390"/>
      <c r="H470" s="150"/>
      <c r="I470" s="390"/>
      <c r="J470" s="150"/>
      <c r="K470" s="150"/>
      <c r="L470" s="116"/>
      <c r="N470" s="97">
        <f>SUM(K461+K496)</f>
        <v>0</v>
      </c>
    </row>
    <row r="471" spans="2:14">
      <c r="B471" s="113"/>
      <c r="C471" s="543" t="s">
        <v>318</v>
      </c>
      <c r="D471" s="544"/>
      <c r="E471" s="350" t="s">
        <v>121</v>
      </c>
      <c r="F471" s="390">
        <v>1</v>
      </c>
      <c r="G471" s="390"/>
      <c r="H471" s="150"/>
      <c r="I471" s="390"/>
      <c r="J471" s="150"/>
      <c r="K471" s="150"/>
      <c r="L471" s="116"/>
    </row>
    <row r="472" spans="2:14">
      <c r="B472" s="113"/>
      <c r="C472" s="543"/>
      <c r="D472" s="544"/>
      <c r="E472" s="350"/>
      <c r="F472" s="390"/>
      <c r="G472" s="402"/>
      <c r="H472" s="150"/>
      <c r="I472" s="150"/>
      <c r="J472" s="150"/>
      <c r="K472" s="150"/>
      <c r="L472" s="116"/>
    </row>
    <row r="473" spans="2:14">
      <c r="B473" s="113"/>
      <c r="C473" s="543"/>
      <c r="D473" s="544"/>
      <c r="E473" s="350"/>
      <c r="F473" s="390"/>
      <c r="G473" s="390"/>
      <c r="H473" s="150"/>
      <c r="I473" s="390"/>
      <c r="J473" s="150"/>
      <c r="K473" s="150"/>
      <c r="L473" s="116"/>
    </row>
    <row r="474" spans="2:14">
      <c r="B474" s="127"/>
      <c r="C474" s="543"/>
      <c r="D474" s="544"/>
      <c r="E474" s="350"/>
      <c r="F474" s="390"/>
      <c r="G474" s="390"/>
      <c r="H474" s="150"/>
      <c r="I474" s="390"/>
      <c r="J474" s="150"/>
      <c r="K474" s="150"/>
      <c r="L474" s="124"/>
    </row>
    <row r="475" spans="2:14">
      <c r="B475" s="113"/>
      <c r="C475" s="543"/>
      <c r="D475" s="544"/>
      <c r="E475" s="350"/>
      <c r="F475" s="390"/>
      <c r="G475" s="390"/>
      <c r="H475" s="150"/>
      <c r="I475" s="390"/>
      <c r="J475" s="150"/>
      <c r="K475" s="150"/>
      <c r="L475" s="126"/>
    </row>
    <row r="476" spans="2:14">
      <c r="B476" s="127"/>
      <c r="C476" s="446"/>
      <c r="D476" s="447"/>
      <c r="E476" s="350"/>
      <c r="F476" s="390"/>
      <c r="G476" s="390"/>
      <c r="H476" s="150"/>
      <c r="I476" s="390"/>
      <c r="J476" s="150"/>
      <c r="K476" s="150"/>
      <c r="L476" s="126"/>
    </row>
    <row r="477" spans="2:14">
      <c r="B477" s="113"/>
      <c r="C477" s="446"/>
      <c r="D477" s="447"/>
      <c r="E477" s="350"/>
      <c r="F477" s="390"/>
      <c r="G477" s="390"/>
      <c r="H477" s="150"/>
      <c r="I477" s="390"/>
      <c r="J477" s="150"/>
      <c r="K477" s="150"/>
      <c r="L477" s="126"/>
    </row>
    <row r="478" spans="2:14">
      <c r="B478" s="127"/>
      <c r="C478" s="449"/>
      <c r="D478" s="450"/>
      <c r="E478" s="350"/>
      <c r="F478" s="390"/>
      <c r="G478" s="402"/>
      <c r="H478" s="150"/>
      <c r="I478" s="390"/>
      <c r="J478" s="150"/>
      <c r="K478" s="390"/>
      <c r="L478" s="126"/>
    </row>
    <row r="479" spans="2:14">
      <c r="B479" s="113"/>
      <c r="C479" s="446"/>
      <c r="D479" s="447"/>
      <c r="E479" s="350"/>
      <c r="F479" s="390"/>
      <c r="G479" s="402"/>
      <c r="H479" s="150"/>
      <c r="I479" s="150"/>
      <c r="J479" s="150"/>
      <c r="K479" s="150"/>
      <c r="L479" s="126"/>
    </row>
    <row r="480" spans="2:14">
      <c r="B480" s="127"/>
      <c r="C480" s="543"/>
      <c r="D480" s="544"/>
      <c r="E480" s="350"/>
      <c r="F480" s="390"/>
      <c r="G480" s="402"/>
      <c r="H480" s="150"/>
      <c r="I480" s="150"/>
      <c r="J480" s="150"/>
      <c r="K480" s="150"/>
      <c r="L480" s="126"/>
    </row>
    <row r="481" spans="2:12">
      <c r="B481" s="113"/>
      <c r="C481" s="543"/>
      <c r="D481" s="544"/>
      <c r="E481" s="350"/>
      <c r="F481" s="390"/>
      <c r="G481" s="402"/>
      <c r="H481" s="150"/>
      <c r="I481" s="150"/>
      <c r="J481" s="150"/>
      <c r="K481" s="150"/>
      <c r="L481" s="126"/>
    </row>
    <row r="482" spans="2:12">
      <c r="B482" s="127"/>
      <c r="C482" s="446"/>
      <c r="D482" s="447"/>
      <c r="E482" s="350"/>
      <c r="F482" s="390"/>
      <c r="G482" s="402"/>
      <c r="H482" s="150"/>
      <c r="I482" s="150"/>
      <c r="J482" s="150"/>
      <c r="K482" s="150"/>
      <c r="L482" s="126"/>
    </row>
    <row r="483" spans="2:12">
      <c r="B483" s="113"/>
      <c r="C483" s="543"/>
      <c r="D483" s="544"/>
      <c r="E483" s="350"/>
      <c r="F483" s="390"/>
      <c r="G483" s="402"/>
      <c r="H483" s="150"/>
      <c r="I483" s="150"/>
      <c r="J483" s="150"/>
      <c r="K483" s="150"/>
      <c r="L483" s="126"/>
    </row>
    <row r="484" spans="2:12">
      <c r="B484" s="127"/>
      <c r="C484" s="543"/>
      <c r="D484" s="544"/>
      <c r="E484" s="350"/>
      <c r="F484" s="390"/>
      <c r="G484" s="390"/>
      <c r="H484" s="150"/>
      <c r="I484" s="390"/>
      <c r="J484" s="150"/>
      <c r="K484" s="150"/>
      <c r="L484" s="126"/>
    </row>
    <row r="485" spans="2:12">
      <c r="B485" s="113"/>
      <c r="C485" s="543"/>
      <c r="D485" s="544"/>
      <c r="E485" s="350"/>
      <c r="F485" s="390"/>
      <c r="G485" s="390"/>
      <c r="H485" s="150"/>
      <c r="I485" s="390"/>
      <c r="J485" s="150"/>
      <c r="K485" s="150"/>
      <c r="L485" s="126"/>
    </row>
    <row r="486" spans="2:12">
      <c r="B486" s="127"/>
      <c r="C486" s="543"/>
      <c r="D486" s="544"/>
      <c r="E486" s="350"/>
      <c r="F486" s="390"/>
      <c r="G486" s="390"/>
      <c r="H486" s="150"/>
      <c r="I486" s="390"/>
      <c r="J486" s="150"/>
      <c r="K486" s="150"/>
      <c r="L486" s="126"/>
    </row>
    <row r="487" spans="2:12">
      <c r="B487" s="127"/>
      <c r="C487" s="543"/>
      <c r="D487" s="544"/>
      <c r="E487" s="350"/>
      <c r="F487" s="390"/>
      <c r="G487" s="390"/>
      <c r="H487" s="150"/>
      <c r="I487" s="390"/>
      <c r="J487" s="150"/>
      <c r="K487" s="150"/>
      <c r="L487" s="126"/>
    </row>
    <row r="488" spans="2:12">
      <c r="B488" s="113"/>
      <c r="C488" s="545"/>
      <c r="D488" s="546"/>
      <c r="E488" s="350"/>
      <c r="F488" s="390"/>
      <c r="G488" s="390"/>
      <c r="H488" s="150"/>
      <c r="I488" s="390"/>
      <c r="J488" s="150"/>
      <c r="K488" s="150"/>
      <c r="L488" s="126"/>
    </row>
    <row r="489" spans="2:12">
      <c r="B489" s="113"/>
      <c r="C489" s="543"/>
      <c r="D489" s="544"/>
      <c r="E489" s="350"/>
      <c r="F489" s="390"/>
      <c r="G489" s="390"/>
      <c r="H489" s="150"/>
      <c r="I489" s="150"/>
      <c r="J489" s="150"/>
      <c r="K489" s="150"/>
      <c r="L489" s="126"/>
    </row>
    <row r="490" spans="2:12">
      <c r="B490" s="113"/>
      <c r="C490" s="543"/>
      <c r="D490" s="544"/>
      <c r="E490" s="350"/>
      <c r="F490" s="390"/>
      <c r="G490" s="390"/>
      <c r="H490" s="150"/>
      <c r="I490" s="150"/>
      <c r="J490" s="150"/>
      <c r="K490" s="150"/>
      <c r="L490" s="126"/>
    </row>
    <row r="491" spans="2:12">
      <c r="B491" s="113"/>
      <c r="C491" s="543"/>
      <c r="D491" s="544"/>
      <c r="E491" s="350"/>
      <c r="F491" s="390"/>
      <c r="G491" s="390"/>
      <c r="H491" s="150"/>
      <c r="I491" s="150"/>
      <c r="J491" s="150"/>
      <c r="K491" s="150"/>
      <c r="L491" s="126"/>
    </row>
    <row r="492" spans="2:12">
      <c r="B492" s="113"/>
      <c r="C492" s="446"/>
      <c r="D492" s="447"/>
      <c r="E492" s="350"/>
      <c r="F492" s="390"/>
      <c r="G492" s="390"/>
      <c r="H492" s="150"/>
      <c r="I492" s="150"/>
      <c r="J492" s="150"/>
      <c r="K492" s="150"/>
      <c r="L492" s="126"/>
    </row>
    <row r="493" spans="2:12">
      <c r="B493" s="113"/>
      <c r="C493" s="543"/>
      <c r="D493" s="544"/>
      <c r="E493" s="350"/>
      <c r="F493" s="390"/>
      <c r="G493" s="390"/>
      <c r="H493" s="150"/>
      <c r="I493" s="390"/>
      <c r="J493" s="150"/>
      <c r="K493" s="150"/>
      <c r="L493" s="126"/>
    </row>
    <row r="494" spans="2:12">
      <c r="B494" s="113"/>
      <c r="C494" s="543"/>
      <c r="D494" s="544"/>
      <c r="E494" s="350"/>
      <c r="F494" s="390"/>
      <c r="G494" s="390"/>
      <c r="H494" s="150"/>
      <c r="I494" s="390"/>
      <c r="J494" s="150"/>
      <c r="K494" s="150"/>
      <c r="L494" s="126"/>
    </row>
    <row r="495" spans="2:12">
      <c r="B495" s="113"/>
      <c r="C495" s="446"/>
      <c r="D495" s="447"/>
      <c r="E495" s="406"/>
      <c r="F495" s="407"/>
      <c r="G495" s="408"/>
      <c r="H495" s="409"/>
      <c r="I495" s="410"/>
      <c r="J495" s="409"/>
      <c r="K495" s="411"/>
      <c r="L495" s="126"/>
    </row>
    <row r="496" spans="2:12">
      <c r="B496" s="92"/>
      <c r="C496" s="549" t="s">
        <v>153</v>
      </c>
      <c r="D496" s="550"/>
      <c r="E496" s="349"/>
      <c r="F496" s="109"/>
      <c r="G496" s="108"/>
      <c r="H496" s="108"/>
      <c r="I496" s="364"/>
      <c r="J496" s="108"/>
      <c r="K496" s="111"/>
      <c r="L496" s="112"/>
    </row>
    <row r="497" spans="2:12">
      <c r="B497" s="142">
        <v>3</v>
      </c>
      <c r="C497" s="143" t="s">
        <v>108</v>
      </c>
      <c r="D497" s="144"/>
      <c r="E497" s="139"/>
      <c r="F497" s="114"/>
      <c r="G497" s="104"/>
      <c r="H497" s="104"/>
      <c r="I497" s="365"/>
      <c r="J497" s="104"/>
      <c r="K497" s="83"/>
      <c r="L497" s="115"/>
    </row>
    <row r="498" spans="2:12">
      <c r="B498" s="127" t="s">
        <v>337</v>
      </c>
      <c r="C498" s="600" t="s">
        <v>338</v>
      </c>
      <c r="D498" s="601"/>
      <c r="E498" s="350"/>
      <c r="F498" s="119"/>
      <c r="G498" s="117"/>
      <c r="H498" s="117"/>
      <c r="I498" s="398"/>
      <c r="J498" s="117"/>
      <c r="K498" s="117"/>
      <c r="L498" s="126"/>
    </row>
    <row r="499" spans="2:12">
      <c r="B499" s="127"/>
      <c r="C499" s="446" t="s">
        <v>339</v>
      </c>
      <c r="D499" s="447"/>
      <c r="E499" s="350" t="s">
        <v>340</v>
      </c>
      <c r="F499" s="390">
        <v>1</v>
      </c>
      <c r="G499" s="117"/>
      <c r="H499" s="150"/>
      <c r="I499" s="150"/>
      <c r="J499" s="150"/>
      <c r="K499" s="150"/>
      <c r="L499" s="126"/>
    </row>
    <row r="500" spans="2:12">
      <c r="B500" s="127"/>
      <c r="C500" s="446" t="s">
        <v>341</v>
      </c>
      <c r="D500" s="447"/>
      <c r="E500" s="350"/>
      <c r="F500" s="119"/>
      <c r="G500" s="117"/>
      <c r="H500" s="150"/>
      <c r="I500" s="150"/>
      <c r="J500" s="150"/>
      <c r="K500" s="150"/>
      <c r="L500" s="126"/>
    </row>
    <row r="501" spans="2:12">
      <c r="B501" s="127"/>
      <c r="C501" s="446" t="s">
        <v>342</v>
      </c>
      <c r="D501" s="447"/>
      <c r="E501" s="350"/>
      <c r="F501" s="119"/>
      <c r="G501" s="117"/>
      <c r="H501" s="150"/>
      <c r="I501" s="150"/>
      <c r="J501" s="150"/>
      <c r="K501" s="150"/>
      <c r="L501" s="126"/>
    </row>
    <row r="502" spans="2:12">
      <c r="B502" s="127"/>
      <c r="C502" s="446" t="s">
        <v>343</v>
      </c>
      <c r="D502" s="447"/>
      <c r="E502" s="350" t="s">
        <v>123</v>
      </c>
      <c r="F502" s="390">
        <v>1</v>
      </c>
      <c r="G502" s="117"/>
      <c r="H502" s="150"/>
      <c r="I502" s="150"/>
      <c r="J502" s="150"/>
      <c r="K502" s="150"/>
      <c r="L502" s="126"/>
    </row>
    <row r="503" spans="2:12">
      <c r="B503" s="113"/>
      <c r="C503" s="543" t="s">
        <v>321</v>
      </c>
      <c r="D503" s="544"/>
      <c r="E503" s="350" t="s">
        <v>123</v>
      </c>
      <c r="F503" s="390">
        <v>54</v>
      </c>
      <c r="G503" s="402"/>
      <c r="H503" s="150"/>
      <c r="I503" s="150"/>
      <c r="J503" s="150"/>
      <c r="K503" s="150"/>
      <c r="L503" s="126"/>
    </row>
    <row r="504" spans="2:12">
      <c r="B504" s="113"/>
      <c r="C504" s="543" t="s">
        <v>335</v>
      </c>
      <c r="D504" s="544"/>
      <c r="E504" s="350" t="s">
        <v>277</v>
      </c>
      <c r="F504" s="390">
        <v>108</v>
      </c>
      <c r="G504" s="402"/>
      <c r="H504" s="150"/>
      <c r="I504" s="150"/>
      <c r="J504" s="150"/>
      <c r="K504" s="150"/>
      <c r="L504" s="116"/>
    </row>
    <row r="505" spans="2:12">
      <c r="B505" s="113"/>
      <c r="C505" s="446" t="s">
        <v>344</v>
      </c>
      <c r="D505" s="447"/>
      <c r="E505" s="350" t="s">
        <v>123</v>
      </c>
      <c r="F505" s="390">
        <v>22</v>
      </c>
      <c r="G505" s="402"/>
      <c r="H505" s="150"/>
      <c r="I505" s="150"/>
      <c r="J505" s="150"/>
      <c r="K505" s="150"/>
      <c r="L505" s="116"/>
    </row>
    <row r="506" spans="2:12">
      <c r="B506" s="113"/>
      <c r="C506" s="446" t="s">
        <v>314</v>
      </c>
      <c r="D506" s="447"/>
      <c r="E506" s="350" t="s">
        <v>123</v>
      </c>
      <c r="F506" s="390">
        <v>16</v>
      </c>
      <c r="G506" s="402"/>
      <c r="H506" s="150"/>
      <c r="I506" s="150"/>
      <c r="J506" s="150"/>
      <c r="K506" s="150"/>
      <c r="L506" s="116"/>
    </row>
    <row r="507" spans="2:12">
      <c r="B507" s="113"/>
      <c r="C507" s="543" t="s">
        <v>315</v>
      </c>
      <c r="D507" s="544"/>
      <c r="E507" s="350" t="s">
        <v>123</v>
      </c>
      <c r="F507" s="390">
        <v>30</v>
      </c>
      <c r="G507" s="402"/>
      <c r="H507" s="150"/>
      <c r="I507" s="150"/>
      <c r="J507" s="150"/>
      <c r="K507" s="150"/>
      <c r="L507" s="116"/>
    </row>
    <row r="508" spans="2:12">
      <c r="B508" s="113"/>
      <c r="C508" s="543" t="s">
        <v>316</v>
      </c>
      <c r="D508" s="544"/>
      <c r="E508" s="350" t="s">
        <v>142</v>
      </c>
      <c r="F508" s="390">
        <v>650</v>
      </c>
      <c r="G508" s="390"/>
      <c r="H508" s="150"/>
      <c r="I508" s="390"/>
      <c r="J508" s="150"/>
      <c r="K508" s="150"/>
      <c r="L508" s="116"/>
    </row>
    <row r="509" spans="2:12">
      <c r="B509" s="127"/>
      <c r="C509" s="543" t="s">
        <v>336</v>
      </c>
      <c r="D509" s="544"/>
      <c r="E509" s="350" t="s">
        <v>142</v>
      </c>
      <c r="F509" s="390">
        <v>500</v>
      </c>
      <c r="G509" s="390"/>
      <c r="H509" s="150"/>
      <c r="I509" s="390"/>
      <c r="J509" s="150"/>
      <c r="K509" s="150"/>
      <c r="L509" s="124"/>
    </row>
    <row r="510" spans="2:12">
      <c r="B510" s="113"/>
      <c r="C510" s="543" t="s">
        <v>318</v>
      </c>
      <c r="D510" s="544"/>
      <c r="E510" s="350" t="s">
        <v>121</v>
      </c>
      <c r="F510" s="390">
        <v>1</v>
      </c>
      <c r="G510" s="390"/>
      <c r="H510" s="150"/>
      <c r="I510" s="390"/>
      <c r="J510" s="150"/>
      <c r="K510" s="150"/>
      <c r="L510" s="126"/>
    </row>
    <row r="511" spans="2:12">
      <c r="B511" s="127"/>
      <c r="C511" s="446"/>
      <c r="D511" s="447"/>
      <c r="E511" s="350"/>
      <c r="F511" s="390"/>
      <c r="G511" s="390"/>
      <c r="H511" s="150"/>
      <c r="I511" s="390"/>
      <c r="J511" s="150"/>
      <c r="K511" s="150"/>
      <c r="L511" s="126"/>
    </row>
    <row r="512" spans="2:12">
      <c r="B512" s="113"/>
      <c r="C512" s="446"/>
      <c r="D512" s="447"/>
      <c r="E512" s="350"/>
      <c r="F512" s="390"/>
      <c r="G512" s="390"/>
      <c r="H512" s="150"/>
      <c r="I512" s="390"/>
      <c r="J512" s="150"/>
      <c r="K512" s="150"/>
      <c r="L512" s="126"/>
    </row>
    <row r="513" spans="2:12">
      <c r="B513" s="127"/>
      <c r="C513" s="449"/>
      <c r="D513" s="450"/>
      <c r="E513" s="350"/>
      <c r="F513" s="390"/>
      <c r="G513" s="402"/>
      <c r="H513" s="150"/>
      <c r="I513" s="390"/>
      <c r="J513" s="150"/>
      <c r="K513" s="390"/>
      <c r="L513" s="126"/>
    </row>
    <row r="514" spans="2:12">
      <c r="B514" s="113"/>
      <c r="C514" s="446"/>
      <c r="D514" s="447"/>
      <c r="E514" s="350"/>
      <c r="F514" s="390"/>
      <c r="G514" s="402"/>
      <c r="H514" s="150"/>
      <c r="I514" s="150"/>
      <c r="J514" s="150"/>
      <c r="K514" s="150"/>
      <c r="L514" s="126"/>
    </row>
    <row r="515" spans="2:12">
      <c r="B515" s="127"/>
      <c r="C515" s="543"/>
      <c r="D515" s="544"/>
      <c r="E515" s="350"/>
      <c r="F515" s="390"/>
      <c r="G515" s="402"/>
      <c r="H515" s="150"/>
      <c r="I515" s="150"/>
      <c r="J515" s="150"/>
      <c r="K515" s="150"/>
      <c r="L515" s="126"/>
    </row>
    <row r="516" spans="2:12">
      <c r="B516" s="113"/>
      <c r="C516" s="543"/>
      <c r="D516" s="544"/>
      <c r="E516" s="350"/>
      <c r="F516" s="390"/>
      <c r="G516" s="402"/>
      <c r="H516" s="150"/>
      <c r="I516" s="150"/>
      <c r="J516" s="150"/>
      <c r="K516" s="150"/>
      <c r="L516" s="126"/>
    </row>
    <row r="517" spans="2:12">
      <c r="B517" s="127"/>
      <c r="C517" s="446"/>
      <c r="D517" s="447"/>
      <c r="E517" s="350"/>
      <c r="F517" s="390"/>
      <c r="G517" s="402"/>
      <c r="H517" s="150"/>
      <c r="I517" s="150"/>
      <c r="J517" s="150"/>
      <c r="K517" s="150"/>
      <c r="L517" s="126"/>
    </row>
    <row r="518" spans="2:12">
      <c r="B518" s="113"/>
      <c r="C518" s="543"/>
      <c r="D518" s="544"/>
      <c r="E518" s="350"/>
      <c r="F518" s="390"/>
      <c r="G518" s="402"/>
      <c r="H518" s="150"/>
      <c r="I518" s="150"/>
      <c r="J518" s="150"/>
      <c r="K518" s="150"/>
      <c r="L518" s="126"/>
    </row>
    <row r="519" spans="2:12">
      <c r="B519" s="127"/>
      <c r="C519" s="543"/>
      <c r="D519" s="544"/>
      <c r="E519" s="350"/>
      <c r="F519" s="390"/>
      <c r="G519" s="390"/>
      <c r="H519" s="150"/>
      <c r="I519" s="390"/>
      <c r="J519" s="150"/>
      <c r="K519" s="150"/>
      <c r="L519" s="126"/>
    </row>
    <row r="520" spans="2:12">
      <c r="B520" s="113"/>
      <c r="C520" s="543"/>
      <c r="D520" s="544"/>
      <c r="E520" s="350"/>
      <c r="F520" s="390"/>
      <c r="G520" s="390"/>
      <c r="H520" s="150"/>
      <c r="I520" s="390"/>
      <c r="J520" s="150"/>
      <c r="K520" s="150"/>
      <c r="L520" s="126"/>
    </row>
    <row r="521" spans="2:12">
      <c r="B521" s="127"/>
      <c r="C521" s="543"/>
      <c r="D521" s="544"/>
      <c r="E521" s="350"/>
      <c r="F521" s="390"/>
      <c r="G521" s="390"/>
      <c r="H521" s="150"/>
      <c r="I521" s="390"/>
      <c r="J521" s="150"/>
      <c r="K521" s="150"/>
      <c r="L521" s="126"/>
    </row>
    <row r="522" spans="2:12">
      <c r="B522" s="127"/>
      <c r="C522" s="543"/>
      <c r="D522" s="544"/>
      <c r="E522" s="350"/>
      <c r="F522" s="390"/>
      <c r="G522" s="390"/>
      <c r="H522" s="150"/>
      <c r="I522" s="390"/>
      <c r="J522" s="150"/>
      <c r="K522" s="150"/>
      <c r="L522" s="126"/>
    </row>
    <row r="523" spans="2:12">
      <c r="B523" s="113"/>
      <c r="C523" s="545"/>
      <c r="D523" s="546"/>
      <c r="E523" s="350"/>
      <c r="F523" s="390"/>
      <c r="G523" s="390"/>
      <c r="H523" s="150"/>
      <c r="I523" s="390"/>
      <c r="J523" s="150"/>
      <c r="K523" s="150"/>
      <c r="L523" s="126"/>
    </row>
    <row r="524" spans="2:12">
      <c r="B524" s="113"/>
      <c r="C524" s="543"/>
      <c r="D524" s="544"/>
      <c r="E524" s="350"/>
      <c r="F524" s="390"/>
      <c r="G524" s="390"/>
      <c r="H524" s="150"/>
      <c r="I524" s="150"/>
      <c r="J524" s="150"/>
      <c r="K524" s="150"/>
      <c r="L524" s="126"/>
    </row>
    <row r="525" spans="2:12">
      <c r="B525" s="113"/>
      <c r="C525" s="543"/>
      <c r="D525" s="544"/>
      <c r="E525" s="350"/>
      <c r="F525" s="390"/>
      <c r="G525" s="390"/>
      <c r="H525" s="150"/>
      <c r="I525" s="150"/>
      <c r="J525" s="150"/>
      <c r="K525" s="150"/>
      <c r="L525" s="126"/>
    </row>
    <row r="526" spans="2:12">
      <c r="B526" s="113"/>
      <c r="C526" s="543"/>
      <c r="D526" s="544"/>
      <c r="E526" s="350"/>
      <c r="F526" s="390"/>
      <c r="G526" s="390"/>
      <c r="H526" s="150"/>
      <c r="I526" s="150"/>
      <c r="J526" s="150"/>
      <c r="K526" s="150"/>
      <c r="L526" s="126"/>
    </row>
    <row r="527" spans="2:12">
      <c r="B527" s="113"/>
      <c r="C527" s="446"/>
      <c r="D527" s="447"/>
      <c r="E527" s="350"/>
      <c r="F527" s="390"/>
      <c r="G527" s="390"/>
      <c r="H527" s="150"/>
      <c r="I527" s="150"/>
      <c r="J527" s="150"/>
      <c r="K527" s="150"/>
      <c r="L527" s="126"/>
    </row>
    <row r="528" spans="2:12">
      <c r="B528" s="113"/>
      <c r="C528" s="543"/>
      <c r="D528" s="544"/>
      <c r="E528" s="350"/>
      <c r="F528" s="390"/>
      <c r="G528" s="390"/>
      <c r="H528" s="150"/>
      <c r="I528" s="390"/>
      <c r="J528" s="150"/>
      <c r="K528" s="150"/>
      <c r="L528" s="126"/>
    </row>
    <row r="529" spans="2:12">
      <c r="B529" s="113"/>
      <c r="C529" s="543"/>
      <c r="D529" s="544"/>
      <c r="E529" s="350"/>
      <c r="F529" s="390"/>
      <c r="G529" s="390"/>
      <c r="H529" s="150"/>
      <c r="I529" s="390"/>
      <c r="J529" s="150"/>
      <c r="K529" s="150"/>
      <c r="L529" s="126"/>
    </row>
    <row r="530" spans="2:12">
      <c r="B530" s="113"/>
      <c r="C530" s="446"/>
      <c r="D530" s="447"/>
      <c r="E530" s="406"/>
      <c r="F530" s="407"/>
      <c r="G530" s="408"/>
      <c r="H530" s="409"/>
      <c r="I530" s="410"/>
      <c r="J530" s="409"/>
      <c r="K530" s="411"/>
      <c r="L530" s="126"/>
    </row>
    <row r="531" spans="2:12">
      <c r="B531" s="92"/>
      <c r="C531" s="549" t="s">
        <v>153</v>
      </c>
      <c r="D531" s="550"/>
      <c r="E531" s="349"/>
      <c r="F531" s="109"/>
      <c r="G531" s="108"/>
      <c r="H531" s="108"/>
      <c r="I531" s="364"/>
      <c r="J531" s="108"/>
      <c r="K531" s="111"/>
      <c r="L531" s="112"/>
    </row>
  </sheetData>
  <mergeCells count="333">
    <mergeCell ref="C457:D457"/>
    <mergeCell ref="C461:D461"/>
    <mergeCell ref="C447:D447"/>
    <mergeCell ref="C448:D448"/>
    <mergeCell ref="C449:D449"/>
    <mergeCell ref="C450:D450"/>
    <mergeCell ref="C451:D451"/>
    <mergeCell ref="C452:D452"/>
    <mergeCell ref="C407:D407"/>
    <mergeCell ref="C409:D409"/>
    <mergeCell ref="C410:D410"/>
    <mergeCell ref="C411:D411"/>
    <mergeCell ref="C412:D412"/>
    <mergeCell ref="C413:D413"/>
    <mergeCell ref="C414:D414"/>
    <mergeCell ref="C415:D415"/>
    <mergeCell ref="C416:D416"/>
    <mergeCell ref="C445:D445"/>
    <mergeCell ref="C446:D446"/>
    <mergeCell ref="C423:D423"/>
    <mergeCell ref="C441:D441"/>
    <mergeCell ref="C442:D442"/>
    <mergeCell ref="C444:D444"/>
    <mergeCell ref="C417:D417"/>
    <mergeCell ref="C265:D265"/>
    <mergeCell ref="C267:D267"/>
    <mergeCell ref="C269:D269"/>
    <mergeCell ref="C271:D271"/>
    <mergeCell ref="C278:D278"/>
    <mergeCell ref="C455:D455"/>
    <mergeCell ref="C456:D456"/>
    <mergeCell ref="C213:D213"/>
    <mergeCell ref="C214:D214"/>
    <mergeCell ref="C234:D234"/>
    <mergeCell ref="C236:D236"/>
    <mergeCell ref="C238:D238"/>
    <mergeCell ref="C243:D243"/>
    <mergeCell ref="C244:D244"/>
    <mergeCell ref="C310:D310"/>
    <mergeCell ref="C288:D288"/>
    <mergeCell ref="C289:D289"/>
    <mergeCell ref="C255:D255"/>
    <mergeCell ref="C256:D256"/>
    <mergeCell ref="C257:D257"/>
    <mergeCell ref="C258:D258"/>
    <mergeCell ref="C259:D259"/>
    <mergeCell ref="C260:D260"/>
    <mergeCell ref="C262:D262"/>
    <mergeCell ref="C263:D263"/>
    <mergeCell ref="C493:D493"/>
    <mergeCell ref="C494:D494"/>
    <mergeCell ref="C496:D496"/>
    <mergeCell ref="C498:D498"/>
    <mergeCell ref="C503:D503"/>
    <mergeCell ref="C261:D261"/>
    <mergeCell ref="C279:D279"/>
    <mergeCell ref="C273:D273"/>
    <mergeCell ref="C277:D277"/>
    <mergeCell ref="C280:D280"/>
    <mergeCell ref="C281:D281"/>
    <mergeCell ref="C282:D282"/>
    <mergeCell ref="C470:D470"/>
    <mergeCell ref="C471:D471"/>
    <mergeCell ref="C458:D458"/>
    <mergeCell ref="C393:D393"/>
    <mergeCell ref="C394:D394"/>
    <mergeCell ref="C395:D395"/>
    <mergeCell ref="C396:D396"/>
    <mergeCell ref="C398:D398"/>
    <mergeCell ref="C399:D399"/>
    <mergeCell ref="C463:D463"/>
    <mergeCell ref="C468:D468"/>
    <mergeCell ref="C529:D529"/>
    <mergeCell ref="C531:D531"/>
    <mergeCell ref="C510:D510"/>
    <mergeCell ref="C515:D515"/>
    <mergeCell ref="C516:D516"/>
    <mergeCell ref="C518:D518"/>
    <mergeCell ref="C519:D519"/>
    <mergeCell ref="C520:D520"/>
    <mergeCell ref="C521:D521"/>
    <mergeCell ref="C522:D522"/>
    <mergeCell ref="C523:D523"/>
    <mergeCell ref="C524:D524"/>
    <mergeCell ref="C525:D525"/>
    <mergeCell ref="C526:D526"/>
    <mergeCell ref="C528:D528"/>
    <mergeCell ref="C504:D504"/>
    <mergeCell ref="C507:D507"/>
    <mergeCell ref="C508:D508"/>
    <mergeCell ref="C509:D509"/>
    <mergeCell ref="C486:D486"/>
    <mergeCell ref="C487:D487"/>
    <mergeCell ref="C454:D454"/>
    <mergeCell ref="C464:D464"/>
    <mergeCell ref="C465:D465"/>
    <mergeCell ref="C466:D466"/>
    <mergeCell ref="C469:D469"/>
    <mergeCell ref="C488:D488"/>
    <mergeCell ref="C489:D489"/>
    <mergeCell ref="C490:D490"/>
    <mergeCell ref="C491:D491"/>
    <mergeCell ref="C472:D472"/>
    <mergeCell ref="C473:D473"/>
    <mergeCell ref="C474:D474"/>
    <mergeCell ref="C475:D475"/>
    <mergeCell ref="C480:D480"/>
    <mergeCell ref="C481:D481"/>
    <mergeCell ref="C483:D483"/>
    <mergeCell ref="C484:D484"/>
    <mergeCell ref="C485:D485"/>
    <mergeCell ref="C419:D419"/>
    <mergeCell ref="C420:D420"/>
    <mergeCell ref="C421:D421"/>
    <mergeCell ref="C422:D422"/>
    <mergeCell ref="C406:D406"/>
    <mergeCell ref="C426:D426"/>
    <mergeCell ref="C377:D377"/>
    <mergeCell ref="C378:D378"/>
    <mergeCell ref="C379:D379"/>
    <mergeCell ref="C380:D380"/>
    <mergeCell ref="C381:D381"/>
    <mergeCell ref="C382:D382"/>
    <mergeCell ref="C384:D384"/>
    <mergeCell ref="C386:D386"/>
    <mergeCell ref="C387:D387"/>
    <mergeCell ref="C385:D385"/>
    <mergeCell ref="C400:D400"/>
    <mergeCell ref="C401:D401"/>
    <mergeCell ref="C388:D388"/>
    <mergeCell ref="C391:D391"/>
    <mergeCell ref="C336:D336"/>
    <mergeCell ref="C349:D349"/>
    <mergeCell ref="C356:D356"/>
    <mergeCell ref="C371:D371"/>
    <mergeCell ref="C372:D372"/>
    <mergeCell ref="C374:D374"/>
    <mergeCell ref="C375:D375"/>
    <mergeCell ref="C376:D376"/>
    <mergeCell ref="C350:D350"/>
    <mergeCell ref="C351:D351"/>
    <mergeCell ref="C352:D352"/>
    <mergeCell ref="C353:D353"/>
    <mergeCell ref="C343:D343"/>
    <mergeCell ref="C340:D340"/>
    <mergeCell ref="C342:D342"/>
    <mergeCell ref="C344:D344"/>
    <mergeCell ref="C345:D345"/>
    <mergeCell ref="C346:D346"/>
    <mergeCell ref="C347:D347"/>
    <mergeCell ref="C338:D338"/>
    <mergeCell ref="C321:D321"/>
    <mergeCell ref="C305:D305"/>
    <mergeCell ref="C309:D309"/>
    <mergeCell ref="C301:D301"/>
    <mergeCell ref="C303:D303"/>
    <mergeCell ref="C201:D201"/>
    <mergeCell ref="C190:D190"/>
    <mergeCell ref="C191:D191"/>
    <mergeCell ref="C192:D192"/>
    <mergeCell ref="C268:D268"/>
    <mergeCell ref="C270:D270"/>
    <mergeCell ref="C272:D272"/>
    <mergeCell ref="C274:D274"/>
    <mergeCell ref="C275:D275"/>
    <mergeCell ref="C276:D276"/>
    <mergeCell ref="C284:D284"/>
    <mergeCell ref="C285:D285"/>
    <mergeCell ref="C286:D286"/>
    <mergeCell ref="C231:D231"/>
    <mergeCell ref="C233:D233"/>
    <mergeCell ref="C235:D235"/>
    <mergeCell ref="C237:D237"/>
    <mergeCell ref="C239:D239"/>
    <mergeCell ref="C240:D240"/>
    <mergeCell ref="C184:D184"/>
    <mergeCell ref="C189:D189"/>
    <mergeCell ref="C215:D215"/>
    <mergeCell ref="C185:D185"/>
    <mergeCell ref="C188:D188"/>
    <mergeCell ref="C193:D193"/>
    <mergeCell ref="C216:D216"/>
    <mergeCell ref="C266:D266"/>
    <mergeCell ref="C241:D241"/>
    <mergeCell ref="C242:D242"/>
    <mergeCell ref="C245:D245"/>
    <mergeCell ref="C246:D246"/>
    <mergeCell ref="C247:D247"/>
    <mergeCell ref="C248:D248"/>
    <mergeCell ref="C249:D249"/>
    <mergeCell ref="C251:D251"/>
    <mergeCell ref="C218:D218"/>
    <mergeCell ref="C219:D219"/>
    <mergeCell ref="C220:D220"/>
    <mergeCell ref="C221:D221"/>
    <mergeCell ref="C253:D253"/>
    <mergeCell ref="C254:D254"/>
    <mergeCell ref="C232:D232"/>
    <mergeCell ref="C264:D264"/>
    <mergeCell ref="C114:D114"/>
    <mergeCell ref="C128:D128"/>
    <mergeCell ref="C109:D109"/>
    <mergeCell ref="C97:D97"/>
    <mergeCell ref="C98:D98"/>
    <mergeCell ref="C100:D100"/>
    <mergeCell ref="C69:D69"/>
    <mergeCell ref="C117:D117"/>
    <mergeCell ref="C99:D99"/>
    <mergeCell ref="C94:D94"/>
    <mergeCell ref="C71:D71"/>
    <mergeCell ref="C104:D104"/>
    <mergeCell ref="C106:D106"/>
    <mergeCell ref="C81:D81"/>
    <mergeCell ref="C82:D82"/>
    <mergeCell ref="C88:D88"/>
    <mergeCell ref="C83:D83"/>
    <mergeCell ref="C84:D84"/>
    <mergeCell ref="C105:D105"/>
    <mergeCell ref="C89:D89"/>
    <mergeCell ref="C90:D90"/>
    <mergeCell ref="C101:D101"/>
    <mergeCell ref="C102:D102"/>
    <mergeCell ref="C107:D107"/>
    <mergeCell ref="C19:D19"/>
    <mergeCell ref="C20:D20"/>
    <mergeCell ref="C21:D21"/>
    <mergeCell ref="C27:D27"/>
    <mergeCell ref="C28:D28"/>
    <mergeCell ref="C91:D91"/>
    <mergeCell ref="C73:D73"/>
    <mergeCell ref="C74:D74"/>
    <mergeCell ref="B1:L1"/>
    <mergeCell ref="B2:L2"/>
    <mergeCell ref="B4:L4"/>
    <mergeCell ref="B5:L5"/>
    <mergeCell ref="B3:L3"/>
    <mergeCell ref="F8:F9"/>
    <mergeCell ref="L8:L9"/>
    <mergeCell ref="B8:B9"/>
    <mergeCell ref="B6:L6"/>
    <mergeCell ref="B7:L7"/>
    <mergeCell ref="C8:D9"/>
    <mergeCell ref="E8:E9"/>
    <mergeCell ref="C10:D10"/>
    <mergeCell ref="C50:D50"/>
    <mergeCell ref="C11:D11"/>
    <mergeCell ref="C45:D45"/>
    <mergeCell ref="C30:D30"/>
    <mergeCell ref="C29:D29"/>
    <mergeCell ref="C110:D110"/>
    <mergeCell ref="C76:D76"/>
    <mergeCell ref="C77:D77"/>
    <mergeCell ref="C46:D46"/>
    <mergeCell ref="C47:D47"/>
    <mergeCell ref="C93:D93"/>
    <mergeCell ref="C31:D31"/>
    <mergeCell ref="C32:D32"/>
    <mergeCell ref="C33:D33"/>
    <mergeCell ref="C34:D34"/>
    <mergeCell ref="C35:D35"/>
    <mergeCell ref="C79:D79"/>
    <mergeCell ref="C48:D48"/>
    <mergeCell ref="C49:D49"/>
    <mergeCell ref="C40:D40"/>
    <mergeCell ref="C44:D44"/>
    <mergeCell ref="C41:D41"/>
    <mergeCell ref="C42:D42"/>
    <mergeCell ref="C43:D43"/>
    <mergeCell ref="C85:D85"/>
    <mergeCell ref="C86:D86"/>
    <mergeCell ref="C87:D87"/>
    <mergeCell ref="C12:D12"/>
    <mergeCell ref="C13:D13"/>
    <mergeCell ref="C96:D96"/>
    <mergeCell ref="C75:D75"/>
    <mergeCell ref="C18:D18"/>
    <mergeCell ref="C68:D68"/>
    <mergeCell ref="C70:D70"/>
    <mergeCell ref="C66:D66"/>
    <mergeCell ref="C67:D67"/>
    <mergeCell ref="C72:D72"/>
    <mergeCell ref="C22:D22"/>
    <mergeCell ref="C23:D23"/>
    <mergeCell ref="C24:D24"/>
    <mergeCell ref="C25:D25"/>
    <mergeCell ref="C26:D26"/>
    <mergeCell ref="C36:D36"/>
    <mergeCell ref="C37:D37"/>
    <mergeCell ref="C38:D38"/>
    <mergeCell ref="C39:D39"/>
    <mergeCell ref="C16:D16"/>
    <mergeCell ref="C17:D17"/>
    <mergeCell ref="C15:D15"/>
    <mergeCell ref="C14:D14"/>
    <mergeCell ref="C80:D80"/>
    <mergeCell ref="C108:D108"/>
    <mergeCell ref="C92:D92"/>
    <mergeCell ref="C113:D113"/>
    <mergeCell ref="C95:D95"/>
    <mergeCell ref="C103:D103"/>
    <mergeCell ref="C123:D123"/>
    <mergeCell ref="C118:D118"/>
    <mergeCell ref="C127:D127"/>
    <mergeCell ref="C186:D186"/>
    <mergeCell ref="C145:D145"/>
    <mergeCell ref="C181:D181"/>
    <mergeCell ref="C144:D144"/>
    <mergeCell ref="C180:D180"/>
    <mergeCell ref="C179:D179"/>
    <mergeCell ref="C125:D125"/>
    <mergeCell ref="C124:D124"/>
    <mergeCell ref="C119:D119"/>
    <mergeCell ref="C120:D120"/>
    <mergeCell ref="C121:D121"/>
    <mergeCell ref="C146:D146"/>
    <mergeCell ref="C126:D126"/>
    <mergeCell ref="C175:D175"/>
    <mergeCell ref="C176:D176"/>
    <mergeCell ref="C177:D177"/>
    <mergeCell ref="C178:D178"/>
    <mergeCell ref="C160:D160"/>
    <mergeCell ref="C159:D159"/>
    <mergeCell ref="C163:D163"/>
    <mergeCell ref="C164:D164"/>
    <mergeCell ref="C165:D165"/>
    <mergeCell ref="C166:D166"/>
    <mergeCell ref="C167:D167"/>
    <mergeCell ref="C169:D169"/>
    <mergeCell ref="C170:D170"/>
    <mergeCell ref="C171:D171"/>
    <mergeCell ref="C172:D172"/>
    <mergeCell ref="C173:D173"/>
    <mergeCell ref="C174:D174"/>
  </mergeCells>
  <phoneticPr fontId="46" type="noConversion"/>
  <pageMargins left="0.31496062992125984" right="0.33" top="0.74803149606299213" bottom="0.74803149606299213" header="0.31496062992125984" footer="0.31496062992125984"/>
  <pageSetup scale="77" orientation="portrait" r:id="rId1"/>
  <headerFooter>
    <oddHeader>&amp;R&amp;"Angsana New,ธรรมดา"&amp;14แบบปร.4(ก)แผ่น 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01080"/>
  </sheetPr>
  <dimension ref="A1:T33"/>
  <sheetViews>
    <sheetView view="pageLayout" topLeftCell="B31" zoomScaleSheetLayoutView="100" workbookViewId="0">
      <selection activeCell="K33" sqref="K33"/>
    </sheetView>
  </sheetViews>
  <sheetFormatPr defaultRowHeight="21.75"/>
  <cols>
    <col min="1" max="1" width="6.83203125" style="98" hidden="1" customWidth="1"/>
    <col min="2" max="2" width="5.83203125" style="98" customWidth="1"/>
    <col min="3" max="3" width="9.5" style="153" customWidth="1"/>
    <col min="4" max="4" width="39.6640625" style="98" customWidth="1"/>
    <col min="5" max="5" width="7.1640625" style="98" customWidth="1"/>
    <col min="6" max="6" width="8.83203125" style="98" customWidth="1"/>
    <col min="7" max="7" width="12.33203125" style="154" customWidth="1"/>
    <col min="8" max="8" width="12" style="154" customWidth="1"/>
    <col min="9" max="9" width="12.1640625" style="154" bestFit="1" customWidth="1"/>
    <col min="10" max="10" width="10.83203125" style="137" customWidth="1"/>
    <col min="11" max="11" width="15" style="155" customWidth="1"/>
    <col min="12" max="12" width="10.6640625" style="137" customWidth="1"/>
    <col min="13" max="13" width="16.5" style="96" customWidth="1"/>
    <col min="14" max="14" width="18.1640625" style="97" customWidth="1"/>
    <col min="15" max="15" width="15.6640625" style="98" customWidth="1"/>
    <col min="16" max="16" width="12.33203125" style="98" customWidth="1"/>
    <col min="17" max="17" width="10.83203125" style="138" customWidth="1"/>
    <col min="18" max="18" width="10.6640625" style="138" customWidth="1"/>
    <col min="19" max="19" width="10.33203125" style="137" customWidth="1"/>
    <col min="20" max="20" width="14.6640625" style="138" customWidth="1"/>
    <col min="21" max="16384" width="9.33203125" style="98"/>
  </cols>
  <sheetData>
    <row r="1" spans="1:20" ht="24">
      <c r="B1" s="621" t="s">
        <v>91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1:20">
      <c r="B2" s="517" t="s">
        <v>345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</row>
    <row r="3" spans="1:20">
      <c r="B3" s="517" t="s">
        <v>36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</row>
    <row r="4" spans="1:20">
      <c r="B4" s="517" t="s">
        <v>37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</row>
    <row r="5" spans="1:20">
      <c r="B5" s="517" t="s">
        <v>38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</row>
    <row r="6" spans="1:20" s="96" customFormat="1">
      <c r="A6" s="98"/>
      <c r="B6" s="567" t="s">
        <v>346</v>
      </c>
      <c r="C6" s="567"/>
      <c r="D6" s="567"/>
      <c r="E6" s="567"/>
      <c r="F6" s="567"/>
      <c r="G6" s="567"/>
      <c r="H6" s="567"/>
      <c r="I6" s="567"/>
      <c r="J6" s="567"/>
      <c r="K6" s="567"/>
      <c r="L6" s="567"/>
      <c r="N6" s="97"/>
      <c r="O6" s="98"/>
      <c r="P6" s="98"/>
      <c r="Q6" s="138"/>
      <c r="R6" s="138"/>
      <c r="S6" s="137"/>
      <c r="T6" s="138"/>
    </row>
    <row r="7" spans="1:20" s="96" customFormat="1" ht="22.5" thickBot="1">
      <c r="A7" s="98"/>
      <c r="B7" s="637" t="s">
        <v>4</v>
      </c>
      <c r="C7" s="637"/>
      <c r="D7" s="637"/>
      <c r="E7" s="637"/>
      <c r="F7" s="637"/>
      <c r="G7" s="637"/>
      <c r="H7" s="637"/>
      <c r="I7" s="637"/>
      <c r="J7" s="637"/>
      <c r="K7" s="637"/>
      <c r="L7" s="644" t="s">
        <v>4</v>
      </c>
      <c r="N7" s="97"/>
      <c r="O7" s="98"/>
      <c r="P7" s="98"/>
      <c r="Q7" s="138"/>
      <c r="R7" s="138"/>
      <c r="S7" s="137"/>
      <c r="T7" s="138"/>
    </row>
    <row r="8" spans="1:20" s="96" customFormat="1" ht="22.5" thickTop="1">
      <c r="A8" s="98"/>
      <c r="B8" s="614" t="s">
        <v>72</v>
      </c>
      <c r="C8" s="615" t="s">
        <v>8</v>
      </c>
      <c r="D8" s="616"/>
      <c r="E8" s="614" t="s">
        <v>95</v>
      </c>
      <c r="F8" s="614" t="s">
        <v>96</v>
      </c>
      <c r="G8" s="617" t="s">
        <v>97</v>
      </c>
      <c r="H8" s="618"/>
      <c r="I8" s="619" t="s">
        <v>98</v>
      </c>
      <c r="J8" s="620"/>
      <c r="K8" s="67" t="s">
        <v>99</v>
      </c>
      <c r="L8" s="171" t="s">
        <v>10</v>
      </c>
      <c r="N8" s="97"/>
      <c r="O8" s="98"/>
      <c r="P8" s="98"/>
      <c r="Q8" s="138"/>
      <c r="R8" s="138"/>
      <c r="S8" s="137"/>
      <c r="T8" s="138"/>
    </row>
    <row r="9" spans="1:20" s="96" customFormat="1">
      <c r="A9" s="98"/>
      <c r="B9" s="569"/>
      <c r="C9" s="572"/>
      <c r="D9" s="573"/>
      <c r="E9" s="569"/>
      <c r="F9" s="569"/>
      <c r="G9" s="448" t="s">
        <v>100</v>
      </c>
      <c r="H9" s="92" t="s">
        <v>101</v>
      </c>
      <c r="I9" s="448" t="s">
        <v>100</v>
      </c>
      <c r="J9" s="92" t="s">
        <v>101</v>
      </c>
      <c r="K9" s="172" t="s">
        <v>102</v>
      </c>
      <c r="L9" s="71"/>
      <c r="N9" s="97"/>
      <c r="O9" s="98"/>
      <c r="P9" s="98"/>
      <c r="Q9" s="138"/>
      <c r="R9" s="138"/>
      <c r="S9" s="137"/>
      <c r="T9" s="138"/>
    </row>
    <row r="10" spans="1:20" s="96" customFormat="1">
      <c r="A10" s="98"/>
      <c r="B10" s="72"/>
      <c r="C10" s="576" t="s">
        <v>347</v>
      </c>
      <c r="D10" s="577"/>
      <c r="E10" s="72"/>
      <c r="F10" s="184"/>
      <c r="G10" s="72"/>
      <c r="H10" s="72"/>
      <c r="I10" s="72"/>
      <c r="J10" s="72"/>
      <c r="K10" s="74"/>
      <c r="L10" s="173"/>
      <c r="N10" s="97"/>
      <c r="O10" s="98"/>
      <c r="P10" s="98"/>
      <c r="Q10" s="138"/>
      <c r="R10" s="138"/>
      <c r="S10" s="137"/>
      <c r="T10" s="138"/>
    </row>
    <row r="11" spans="1:20" s="96" customFormat="1">
      <c r="A11" s="98"/>
      <c r="B11" s="76"/>
      <c r="C11" s="606" t="s">
        <v>348</v>
      </c>
      <c r="D11" s="607"/>
      <c r="E11" s="76"/>
      <c r="F11" s="183"/>
      <c r="G11" s="78"/>
      <c r="H11" s="76"/>
      <c r="I11" s="76"/>
      <c r="J11" s="104"/>
      <c r="K11" s="83"/>
      <c r="L11" s="115"/>
      <c r="N11" s="97"/>
      <c r="O11" s="98"/>
      <c r="P11" s="98"/>
      <c r="Q11" s="138"/>
      <c r="R11" s="138"/>
      <c r="S11" s="137"/>
      <c r="T11" s="138"/>
    </row>
    <row r="12" spans="1:20" s="96" customFormat="1">
      <c r="A12" s="98"/>
      <c r="B12" s="75">
        <v>4</v>
      </c>
      <c r="C12" s="461" t="s">
        <v>349</v>
      </c>
      <c r="D12" s="462"/>
      <c r="E12" s="104"/>
      <c r="F12" s="394"/>
      <c r="G12" s="395"/>
      <c r="H12" s="395"/>
      <c r="I12" s="396"/>
      <c r="J12" s="395"/>
      <c r="K12" s="397"/>
      <c r="L12" s="90"/>
      <c r="N12" s="97"/>
      <c r="O12" s="98"/>
      <c r="P12" s="98"/>
      <c r="Q12" s="138"/>
      <c r="R12" s="138"/>
      <c r="S12" s="137"/>
      <c r="T12" s="138"/>
    </row>
    <row r="13" spans="1:20" s="96" customFormat="1">
      <c r="A13" s="98"/>
      <c r="B13" s="116"/>
      <c r="C13" s="461" t="s">
        <v>139</v>
      </c>
      <c r="D13" s="462"/>
      <c r="E13" s="116"/>
      <c r="F13" s="125"/>
      <c r="G13" s="125"/>
      <c r="H13" s="125"/>
      <c r="I13" s="125"/>
      <c r="J13" s="125"/>
      <c r="K13" s="125"/>
      <c r="L13" s="87"/>
      <c r="N13" s="97"/>
      <c r="O13" s="98"/>
      <c r="P13" s="98"/>
      <c r="Q13" s="138"/>
      <c r="R13" s="138"/>
      <c r="S13" s="137"/>
      <c r="T13" s="138"/>
    </row>
    <row r="14" spans="1:20" s="96" customFormat="1">
      <c r="A14" s="98"/>
      <c r="B14" s="75">
        <v>4.0999999999999996</v>
      </c>
      <c r="C14" s="608" t="s">
        <v>350</v>
      </c>
      <c r="D14" s="609"/>
      <c r="E14" s="104" t="s">
        <v>123</v>
      </c>
      <c r="F14" s="394">
        <v>1</v>
      </c>
      <c r="G14" s="432"/>
      <c r="H14" s="395"/>
      <c r="I14" s="396"/>
      <c r="J14" s="395"/>
      <c r="K14" s="397"/>
      <c r="L14" s="431"/>
      <c r="N14" s="97"/>
      <c r="O14" s="98"/>
      <c r="P14" s="98"/>
      <c r="Q14" s="138"/>
      <c r="R14" s="138"/>
      <c r="S14" s="137"/>
      <c r="T14" s="138"/>
    </row>
    <row r="15" spans="1:20" s="96" customFormat="1">
      <c r="A15" s="98"/>
      <c r="B15" s="116"/>
      <c r="C15" s="416" t="s">
        <v>351</v>
      </c>
      <c r="D15" s="419"/>
      <c r="E15" s="116"/>
      <c r="F15" s="125"/>
      <c r="G15" s="125"/>
      <c r="H15" s="125"/>
      <c r="I15" s="125"/>
      <c r="J15" s="125"/>
      <c r="K15" s="125"/>
      <c r="L15" s="182"/>
      <c r="N15" s="97"/>
      <c r="O15" s="98"/>
      <c r="P15" s="98"/>
      <c r="Q15" s="138"/>
      <c r="R15" s="138"/>
      <c r="S15" s="137"/>
      <c r="T15" s="138"/>
    </row>
    <row r="16" spans="1:20" s="96" customFormat="1">
      <c r="A16" s="98"/>
      <c r="B16" s="88"/>
      <c r="C16" s="416" t="s">
        <v>352</v>
      </c>
      <c r="D16" s="417" t="s">
        <v>353</v>
      </c>
      <c r="E16" s="79"/>
      <c r="F16" s="79"/>
      <c r="G16" s="395"/>
      <c r="H16" s="395"/>
      <c r="I16" s="396"/>
      <c r="J16" s="395"/>
      <c r="K16" s="397"/>
      <c r="L16" s="90"/>
      <c r="N16" s="97"/>
      <c r="O16" s="98"/>
      <c r="P16" s="98"/>
      <c r="Q16" s="138"/>
      <c r="R16" s="138"/>
      <c r="S16" s="137"/>
      <c r="T16" s="138"/>
    </row>
    <row r="17" spans="1:20" s="96" customFormat="1">
      <c r="A17" s="98"/>
      <c r="B17" s="81">
        <v>4.2</v>
      </c>
      <c r="C17" s="608" t="s">
        <v>350</v>
      </c>
      <c r="D17" s="609"/>
      <c r="E17" s="79" t="s">
        <v>123</v>
      </c>
      <c r="F17" s="79">
        <v>18</v>
      </c>
      <c r="G17" s="432"/>
      <c r="H17" s="395"/>
      <c r="I17" s="396"/>
      <c r="J17" s="395"/>
      <c r="K17" s="397"/>
      <c r="L17" s="431"/>
      <c r="N17" s="97"/>
      <c r="O17" s="98"/>
      <c r="P17" s="98"/>
      <c r="Q17" s="138"/>
      <c r="R17" s="138"/>
      <c r="S17" s="137"/>
      <c r="T17" s="138"/>
    </row>
    <row r="18" spans="1:20" s="96" customFormat="1">
      <c r="A18" s="98"/>
      <c r="B18" s="88"/>
      <c r="C18" s="416" t="s">
        <v>354</v>
      </c>
      <c r="D18" s="419"/>
      <c r="E18" s="81"/>
      <c r="F18" s="85"/>
      <c r="G18" s="81"/>
      <c r="H18" s="81"/>
      <c r="I18" s="174"/>
      <c r="J18" s="81"/>
      <c r="K18" s="91"/>
      <c r="L18" s="90"/>
      <c r="N18" s="97"/>
      <c r="O18" s="98"/>
      <c r="P18" s="98"/>
      <c r="Q18" s="138"/>
      <c r="R18" s="138"/>
      <c r="S18" s="137"/>
      <c r="T18" s="138"/>
    </row>
    <row r="19" spans="1:20" s="96" customFormat="1">
      <c r="A19" s="98"/>
      <c r="B19" s="79"/>
      <c r="C19" s="416" t="s">
        <v>352</v>
      </c>
      <c r="D19" s="417" t="s">
        <v>355</v>
      </c>
      <c r="E19" s="79"/>
      <c r="F19" s="77"/>
      <c r="G19" s="79"/>
      <c r="H19" s="79"/>
      <c r="I19" s="79"/>
      <c r="J19" s="79"/>
      <c r="K19" s="91"/>
      <c r="L19" s="84"/>
      <c r="N19" s="97"/>
      <c r="O19" s="98"/>
      <c r="P19" s="98"/>
      <c r="Q19" s="138"/>
      <c r="R19" s="138"/>
      <c r="S19" s="137"/>
      <c r="T19" s="138"/>
    </row>
    <row r="20" spans="1:20" s="96" customFormat="1">
      <c r="A20" s="98"/>
      <c r="B20" s="79"/>
      <c r="C20" s="416" t="s">
        <v>352</v>
      </c>
      <c r="D20" s="417" t="s">
        <v>356</v>
      </c>
      <c r="E20" s="79"/>
      <c r="F20" s="77"/>
      <c r="G20" s="79"/>
      <c r="H20" s="79"/>
      <c r="I20" s="79"/>
      <c r="J20" s="79"/>
      <c r="K20" s="91"/>
      <c r="L20" s="84"/>
      <c r="N20" s="97"/>
      <c r="O20" s="98"/>
      <c r="P20" s="98"/>
      <c r="Q20" s="138"/>
      <c r="R20" s="138"/>
      <c r="S20" s="137"/>
      <c r="T20" s="138"/>
    </row>
    <row r="21" spans="1:20" s="96" customFormat="1">
      <c r="A21" s="98"/>
      <c r="B21" s="79"/>
      <c r="C21" s="416" t="s">
        <v>352</v>
      </c>
      <c r="D21" s="417" t="s">
        <v>357</v>
      </c>
      <c r="E21" s="79"/>
      <c r="F21" s="77"/>
      <c r="G21" s="79"/>
      <c r="H21" s="79"/>
      <c r="I21" s="79"/>
      <c r="J21" s="79"/>
      <c r="K21" s="91"/>
      <c r="L21" s="84"/>
      <c r="N21" s="97"/>
      <c r="O21" s="98"/>
      <c r="P21" s="98"/>
      <c r="Q21" s="138"/>
      <c r="R21" s="138"/>
      <c r="S21" s="137"/>
      <c r="T21" s="138"/>
    </row>
    <row r="22" spans="1:20" s="96" customFormat="1">
      <c r="A22" s="98"/>
      <c r="B22" s="79"/>
      <c r="C22" s="416"/>
      <c r="D22" s="417"/>
      <c r="E22" s="79"/>
      <c r="F22" s="77"/>
      <c r="G22" s="79"/>
      <c r="H22" s="79"/>
      <c r="I22" s="79"/>
      <c r="J22" s="79"/>
      <c r="K22" s="91"/>
      <c r="L22" s="84"/>
      <c r="N22" s="97"/>
      <c r="O22" s="98"/>
      <c r="P22" s="98"/>
      <c r="Q22" s="138"/>
      <c r="R22" s="138"/>
      <c r="S22" s="137"/>
      <c r="T22" s="138"/>
    </row>
    <row r="23" spans="1:20" s="96" customFormat="1">
      <c r="A23" s="98"/>
      <c r="B23" s="79"/>
      <c r="C23" s="438" t="s">
        <v>320</v>
      </c>
      <c r="D23" s="417"/>
      <c r="E23" s="79"/>
      <c r="F23" s="77"/>
      <c r="G23" s="79"/>
      <c r="H23" s="79"/>
      <c r="I23" s="79"/>
      <c r="J23" s="79"/>
      <c r="K23" s="91"/>
      <c r="L23" s="84"/>
      <c r="N23" s="97"/>
      <c r="O23" s="98"/>
      <c r="P23" s="98"/>
      <c r="Q23" s="138"/>
      <c r="R23" s="138"/>
      <c r="S23" s="137"/>
      <c r="T23" s="138"/>
    </row>
    <row r="24" spans="1:20" s="96" customFormat="1">
      <c r="A24" s="98"/>
      <c r="B24" s="79"/>
      <c r="C24" s="416" t="s">
        <v>352</v>
      </c>
      <c r="D24" s="417" t="s">
        <v>358</v>
      </c>
      <c r="E24" s="79"/>
      <c r="F24" s="77"/>
      <c r="G24" s="79"/>
      <c r="H24" s="79"/>
      <c r="I24" s="79"/>
      <c r="J24" s="79"/>
      <c r="K24" s="91"/>
      <c r="L24" s="84"/>
      <c r="N24" s="97"/>
      <c r="O24" s="98"/>
      <c r="P24" s="98"/>
      <c r="Q24" s="138"/>
      <c r="R24" s="138"/>
      <c r="S24" s="137"/>
      <c r="T24" s="138"/>
    </row>
    <row r="25" spans="1:20" s="96" customFormat="1">
      <c r="A25" s="98"/>
      <c r="B25" s="75"/>
      <c r="C25" s="416" t="s">
        <v>352</v>
      </c>
      <c r="D25" s="417" t="s">
        <v>359</v>
      </c>
      <c r="E25" s="104"/>
      <c r="F25" s="394"/>
      <c r="G25" s="395"/>
      <c r="H25" s="395"/>
      <c r="I25" s="396"/>
      <c r="J25" s="395"/>
      <c r="K25" s="397"/>
      <c r="L25" s="84"/>
      <c r="N25" s="97"/>
      <c r="O25" s="98"/>
      <c r="P25" s="98"/>
      <c r="Q25" s="138"/>
      <c r="R25" s="138"/>
      <c r="S25" s="137"/>
      <c r="T25" s="138"/>
    </row>
    <row r="26" spans="1:20" s="96" customFormat="1">
      <c r="A26" s="98"/>
      <c r="B26" s="116"/>
      <c r="C26" s="416" t="s">
        <v>352</v>
      </c>
      <c r="D26" s="417" t="s">
        <v>360</v>
      </c>
      <c r="E26" s="116"/>
      <c r="F26" s="125"/>
      <c r="G26" s="125"/>
      <c r="H26" s="125"/>
      <c r="I26" s="125"/>
      <c r="J26" s="125"/>
      <c r="K26" s="125"/>
      <c r="L26" s="84"/>
      <c r="N26" s="97"/>
      <c r="O26" s="98"/>
      <c r="P26" s="98"/>
      <c r="Q26" s="138"/>
      <c r="R26" s="138"/>
      <c r="S26" s="137"/>
      <c r="T26" s="138"/>
    </row>
    <row r="27" spans="1:20" s="96" customFormat="1">
      <c r="A27" s="98"/>
      <c r="B27" s="88"/>
      <c r="C27" s="416" t="s">
        <v>352</v>
      </c>
      <c r="D27" s="417" t="s">
        <v>361</v>
      </c>
      <c r="E27" s="79"/>
      <c r="F27" s="79"/>
      <c r="G27" s="395"/>
      <c r="H27" s="395"/>
      <c r="I27" s="396"/>
      <c r="J27" s="395"/>
      <c r="K27" s="397"/>
      <c r="L27" s="84"/>
      <c r="N27" s="97"/>
      <c r="O27" s="98"/>
      <c r="P27" s="98"/>
      <c r="Q27" s="138"/>
      <c r="R27" s="138"/>
      <c r="S27" s="137"/>
      <c r="T27" s="138"/>
    </row>
    <row r="28" spans="1:20" s="96" customFormat="1">
      <c r="A28" s="98"/>
      <c r="B28" s="81"/>
      <c r="C28" s="416"/>
      <c r="D28" s="417"/>
      <c r="E28" s="88"/>
      <c r="F28" s="73"/>
      <c r="G28" s="174"/>
      <c r="H28" s="82"/>
      <c r="I28" s="81"/>
      <c r="J28" s="88"/>
      <c r="K28" s="86"/>
      <c r="L28" s="84"/>
      <c r="N28" s="97"/>
      <c r="O28" s="98"/>
      <c r="P28" s="98"/>
      <c r="Q28" s="138"/>
      <c r="R28" s="138"/>
      <c r="S28" s="137"/>
      <c r="T28" s="138"/>
    </row>
    <row r="29" spans="1:20" s="96" customFormat="1">
      <c r="A29" s="98"/>
      <c r="B29" s="79"/>
      <c r="C29" s="416"/>
      <c r="D29" s="417"/>
      <c r="E29" s="76"/>
      <c r="F29" s="77"/>
      <c r="G29" s="79"/>
      <c r="H29" s="76"/>
      <c r="I29" s="79"/>
      <c r="J29" s="79"/>
      <c r="K29" s="91"/>
      <c r="L29" s="84"/>
      <c r="N29" s="97"/>
      <c r="O29" s="98"/>
      <c r="P29" s="98"/>
      <c r="Q29" s="138"/>
      <c r="R29" s="138"/>
      <c r="S29" s="137"/>
      <c r="T29" s="138"/>
    </row>
    <row r="30" spans="1:20" s="96" customFormat="1">
      <c r="A30" s="98"/>
      <c r="B30" s="79"/>
      <c r="C30" s="416"/>
      <c r="D30" s="417"/>
      <c r="E30" s="76"/>
      <c r="F30" s="77"/>
      <c r="G30" s="79"/>
      <c r="H30" s="76"/>
      <c r="I30" s="79"/>
      <c r="J30" s="79"/>
      <c r="K30" s="91"/>
      <c r="L30" s="84"/>
      <c r="N30" s="97"/>
      <c r="O30" s="98"/>
      <c r="P30" s="98"/>
      <c r="Q30" s="138"/>
      <c r="R30" s="138"/>
      <c r="S30" s="137"/>
      <c r="T30" s="138"/>
    </row>
    <row r="31" spans="1:20" s="96" customFormat="1">
      <c r="A31" s="98"/>
      <c r="B31" s="79"/>
      <c r="C31" s="610"/>
      <c r="D31" s="611"/>
      <c r="E31" s="76"/>
      <c r="F31" s="77"/>
      <c r="G31" s="79"/>
      <c r="H31" s="76"/>
      <c r="I31" s="79"/>
      <c r="J31" s="79"/>
      <c r="K31" s="91"/>
      <c r="L31" s="84"/>
      <c r="N31" s="97"/>
      <c r="O31" s="98"/>
      <c r="P31" s="98"/>
      <c r="Q31" s="138"/>
      <c r="R31" s="138"/>
      <c r="S31" s="137"/>
      <c r="T31" s="138"/>
    </row>
    <row r="32" spans="1:20" s="96" customFormat="1">
      <c r="A32" s="98"/>
      <c r="B32" s="106"/>
      <c r="C32" s="612"/>
      <c r="D32" s="613"/>
      <c r="E32" s="104"/>
      <c r="F32" s="105"/>
      <c r="G32" s="106"/>
      <c r="H32" s="104"/>
      <c r="I32" s="106"/>
      <c r="J32" s="106"/>
      <c r="K32" s="86"/>
      <c r="L32" s="107"/>
      <c r="N32" s="97"/>
      <c r="O32" s="98"/>
      <c r="P32" s="98"/>
      <c r="Q32" s="138"/>
      <c r="R32" s="138"/>
      <c r="S32" s="137"/>
      <c r="T32" s="138"/>
    </row>
    <row r="33" spans="1:20" s="96" customFormat="1">
      <c r="A33" s="98"/>
      <c r="B33" s="108"/>
      <c r="C33" s="549" t="s">
        <v>362</v>
      </c>
      <c r="D33" s="550"/>
      <c r="E33" s="108"/>
      <c r="F33" s="109"/>
      <c r="G33" s="108"/>
      <c r="H33" s="108"/>
      <c r="I33" s="110"/>
      <c r="J33" s="108"/>
      <c r="K33" s="111"/>
      <c r="L33" s="112"/>
      <c r="N33" s="97"/>
      <c r="O33" s="98"/>
      <c r="P33" s="98"/>
      <c r="Q33" s="138"/>
      <c r="R33" s="138"/>
      <c r="S33" s="137"/>
      <c r="T33" s="138"/>
    </row>
  </sheetData>
  <mergeCells count="20">
    <mergeCell ref="B1:L1"/>
    <mergeCell ref="B2:L2"/>
    <mergeCell ref="B3:L3"/>
    <mergeCell ref="B4:L4"/>
    <mergeCell ref="B5:L5"/>
    <mergeCell ref="B6:L6"/>
    <mergeCell ref="B7:L7"/>
    <mergeCell ref="B8:B9"/>
    <mergeCell ref="C8:D9"/>
    <mergeCell ref="E8:E9"/>
    <mergeCell ref="F8:F9"/>
    <mergeCell ref="G8:H8"/>
    <mergeCell ref="I8:J8"/>
    <mergeCell ref="C33:D33"/>
    <mergeCell ref="C10:D10"/>
    <mergeCell ref="C11:D11"/>
    <mergeCell ref="C14:D14"/>
    <mergeCell ref="C17:D17"/>
    <mergeCell ref="C31:D31"/>
    <mergeCell ref="C32:D32"/>
  </mergeCells>
  <pageMargins left="0.31496062992125984" right="0.23622047244094491" top="0.74803149606299213" bottom="0.74803149606299213" header="0.31496062992125984" footer="0.31496062992125984"/>
  <pageSetup scale="77" orientation="portrait" verticalDpi="4294967293" r:id="rId1"/>
  <headerFooter>
    <oddHeader>&amp;R&amp;"Angsana New,ธรรมดา"&amp;14แบบปร.4(ข)แผ่น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01080"/>
  </sheetPr>
  <dimension ref="A1:T42"/>
  <sheetViews>
    <sheetView showWhiteSpace="0" view="pageLayout" topLeftCell="B1" zoomScaleSheetLayoutView="100" workbookViewId="0">
      <selection activeCell="L12" sqref="L12:L37"/>
    </sheetView>
  </sheetViews>
  <sheetFormatPr defaultRowHeight="21.75"/>
  <cols>
    <col min="1" max="1" width="6.83203125" style="98" hidden="1" customWidth="1"/>
    <col min="2" max="2" width="5.83203125" style="98" customWidth="1"/>
    <col min="3" max="3" width="9.5" style="153" customWidth="1"/>
    <col min="4" max="4" width="39.6640625" style="98" customWidth="1"/>
    <col min="5" max="5" width="7.1640625" style="98" customWidth="1"/>
    <col min="6" max="6" width="8.83203125" style="98" customWidth="1"/>
    <col min="7" max="7" width="12.33203125" style="154" customWidth="1"/>
    <col min="8" max="8" width="12" style="154" customWidth="1"/>
    <col min="9" max="9" width="12.1640625" style="154" bestFit="1" customWidth="1"/>
    <col min="10" max="10" width="10.83203125" style="137" customWidth="1"/>
    <col min="11" max="11" width="15" style="155" customWidth="1"/>
    <col min="12" max="12" width="10.6640625" style="137" customWidth="1"/>
    <col min="13" max="13" width="16.5" style="96" customWidth="1"/>
    <col min="14" max="14" width="18.1640625" style="97" customWidth="1"/>
    <col min="15" max="15" width="15.6640625" style="98" customWidth="1"/>
    <col min="16" max="16" width="12.33203125" style="98" customWidth="1"/>
    <col min="17" max="17" width="10.83203125" style="138" customWidth="1"/>
    <col min="18" max="18" width="10.6640625" style="138" customWidth="1"/>
    <col min="19" max="19" width="10.33203125" style="137" customWidth="1"/>
    <col min="20" max="20" width="14.6640625" style="138" customWidth="1"/>
    <col min="21" max="16384" width="9.33203125" style="98"/>
  </cols>
  <sheetData>
    <row r="1" spans="2:20" ht="35.25" customHeight="1">
      <c r="B1" s="621" t="s">
        <v>91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  <c r="Q1" s="98"/>
      <c r="R1" s="98"/>
      <c r="S1" s="98"/>
      <c r="T1" s="98"/>
    </row>
    <row r="2" spans="2:20" ht="22.5" customHeight="1">
      <c r="B2" s="517" t="s">
        <v>345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Q2" s="98"/>
      <c r="R2" s="98"/>
      <c r="S2" s="98"/>
      <c r="T2" s="98"/>
    </row>
    <row r="3" spans="2:20" ht="22.5" customHeight="1">
      <c r="B3" s="517" t="s">
        <v>93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  <c r="Q3" s="98"/>
      <c r="R3" s="98"/>
      <c r="S3" s="98"/>
      <c r="T3" s="98"/>
    </row>
    <row r="4" spans="2:20">
      <c r="B4" s="517" t="s">
        <v>37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Q4" s="98"/>
      <c r="R4" s="98"/>
      <c r="S4" s="98"/>
      <c r="T4" s="98"/>
    </row>
    <row r="5" spans="2:20">
      <c r="B5" s="517" t="s">
        <v>38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  <c r="Q5" s="98"/>
      <c r="R5" s="98"/>
      <c r="S5" s="98"/>
      <c r="T5" s="98"/>
    </row>
    <row r="6" spans="2:20">
      <c r="B6" s="567" t="s">
        <v>363</v>
      </c>
      <c r="C6" s="567"/>
      <c r="D6" s="567"/>
      <c r="E6" s="567"/>
      <c r="F6" s="567"/>
      <c r="G6" s="567"/>
      <c r="H6" s="567"/>
      <c r="I6" s="567"/>
      <c r="J6" s="567"/>
      <c r="K6" s="567"/>
      <c r="L6" s="567"/>
      <c r="Q6" s="98"/>
      <c r="R6" s="98"/>
      <c r="S6" s="98"/>
      <c r="T6" s="98"/>
    </row>
    <row r="7" spans="2:20" ht="22.5" thickBot="1">
      <c r="B7" s="637" t="s">
        <v>4</v>
      </c>
      <c r="C7" s="637"/>
      <c r="D7" s="637"/>
      <c r="E7" s="637"/>
      <c r="F7" s="637"/>
      <c r="G7" s="637"/>
      <c r="H7" s="637"/>
      <c r="I7" s="637"/>
      <c r="J7" s="637"/>
      <c r="K7" s="637"/>
      <c r="L7" s="644" t="s">
        <v>4</v>
      </c>
      <c r="Q7" s="98"/>
      <c r="R7" s="98"/>
      <c r="S7" s="98"/>
      <c r="T7" s="98"/>
    </row>
    <row r="8" spans="2:20" ht="22.15" customHeight="1" thickTop="1">
      <c r="B8" s="614" t="s">
        <v>72</v>
      </c>
      <c r="C8" s="615" t="s">
        <v>8</v>
      </c>
      <c r="D8" s="616"/>
      <c r="E8" s="614" t="s">
        <v>95</v>
      </c>
      <c r="F8" s="614" t="s">
        <v>96</v>
      </c>
      <c r="G8" s="617" t="s">
        <v>97</v>
      </c>
      <c r="H8" s="618"/>
      <c r="I8" s="619" t="s">
        <v>98</v>
      </c>
      <c r="J8" s="620"/>
      <c r="K8" s="67" t="s">
        <v>99</v>
      </c>
      <c r="L8" s="171" t="s">
        <v>10</v>
      </c>
      <c r="Q8" s="98"/>
      <c r="R8" s="98"/>
      <c r="S8" s="98"/>
      <c r="T8" s="98"/>
    </row>
    <row r="9" spans="2:20" ht="22.15" customHeight="1">
      <c r="B9" s="569"/>
      <c r="C9" s="572"/>
      <c r="D9" s="573"/>
      <c r="E9" s="569"/>
      <c r="F9" s="569"/>
      <c r="G9" s="448" t="s">
        <v>100</v>
      </c>
      <c r="H9" s="92" t="s">
        <v>101</v>
      </c>
      <c r="I9" s="448" t="s">
        <v>100</v>
      </c>
      <c r="J9" s="92" t="s">
        <v>101</v>
      </c>
      <c r="K9" s="172" t="s">
        <v>102</v>
      </c>
      <c r="L9" s="71"/>
      <c r="Q9" s="98"/>
      <c r="R9" s="98"/>
      <c r="S9" s="98"/>
      <c r="T9" s="98"/>
    </row>
    <row r="10" spans="2:20" ht="22.15" customHeight="1">
      <c r="B10" s="72"/>
      <c r="C10" s="576" t="s">
        <v>347</v>
      </c>
      <c r="D10" s="577"/>
      <c r="E10" s="72"/>
      <c r="F10" s="184"/>
      <c r="G10" s="72"/>
      <c r="H10" s="72"/>
      <c r="I10" s="72"/>
      <c r="J10" s="72"/>
      <c r="K10" s="74"/>
      <c r="L10" s="173"/>
      <c r="Q10" s="98"/>
      <c r="R10" s="98"/>
      <c r="S10" s="98"/>
      <c r="T10" s="98"/>
    </row>
    <row r="11" spans="2:20" ht="22.15" customHeight="1">
      <c r="B11" s="76"/>
      <c r="C11" s="606" t="s">
        <v>348</v>
      </c>
      <c r="D11" s="607"/>
      <c r="E11" s="76"/>
      <c r="F11" s="183"/>
      <c r="G11" s="78"/>
      <c r="H11" s="76"/>
      <c r="I11" s="76"/>
      <c r="J11" s="104"/>
      <c r="K11" s="83"/>
      <c r="L11" s="115"/>
      <c r="Q11" s="98"/>
      <c r="R11" s="98"/>
      <c r="S11" s="98"/>
      <c r="T11" s="98"/>
    </row>
    <row r="12" spans="2:20" ht="22.15" customHeight="1">
      <c r="B12" s="75">
        <v>1</v>
      </c>
      <c r="C12" s="622" t="s">
        <v>364</v>
      </c>
      <c r="D12" s="623"/>
      <c r="E12" s="104" t="s">
        <v>123</v>
      </c>
      <c r="F12" s="394">
        <v>27</v>
      </c>
      <c r="G12" s="432"/>
      <c r="H12" s="395"/>
      <c r="I12" s="396"/>
      <c r="J12" s="395"/>
      <c r="K12" s="397"/>
      <c r="L12" s="431"/>
      <c r="Q12" s="98"/>
      <c r="R12" s="98"/>
      <c r="S12" s="98"/>
      <c r="T12" s="98"/>
    </row>
    <row r="13" spans="2:20" ht="22.15" customHeight="1">
      <c r="B13" s="116"/>
      <c r="C13" s="446" t="s">
        <v>365</v>
      </c>
      <c r="D13" s="181"/>
      <c r="E13" s="116"/>
      <c r="F13" s="125"/>
      <c r="G13" s="125"/>
      <c r="H13" s="125"/>
      <c r="I13" s="125"/>
      <c r="J13" s="125"/>
      <c r="K13" s="125"/>
      <c r="L13" s="87"/>
      <c r="Q13" s="98"/>
      <c r="R13" s="98"/>
      <c r="S13" s="98"/>
      <c r="T13" s="98"/>
    </row>
    <row r="14" spans="2:20" ht="22.15" customHeight="1">
      <c r="B14" s="75"/>
      <c r="C14" s="416" t="s">
        <v>179</v>
      </c>
      <c r="D14" s="417" t="s">
        <v>366</v>
      </c>
      <c r="E14" s="104"/>
      <c r="F14" s="394"/>
      <c r="G14" s="395"/>
      <c r="H14" s="395"/>
      <c r="I14" s="396"/>
      <c r="J14" s="395"/>
      <c r="K14" s="397"/>
      <c r="L14" s="87"/>
      <c r="Q14" s="98"/>
      <c r="R14" s="98"/>
      <c r="S14" s="98"/>
      <c r="T14" s="98"/>
    </row>
    <row r="15" spans="2:20" ht="22.15" customHeight="1">
      <c r="B15" s="116"/>
      <c r="C15" s="416" t="s">
        <v>179</v>
      </c>
      <c r="D15" s="417" t="s">
        <v>367</v>
      </c>
      <c r="E15" s="116"/>
      <c r="F15" s="125"/>
      <c r="G15" s="125"/>
      <c r="H15" s="125"/>
      <c r="I15" s="125"/>
      <c r="J15" s="125"/>
      <c r="K15" s="125"/>
      <c r="L15" s="182"/>
      <c r="Q15" s="98"/>
      <c r="R15" s="98"/>
      <c r="S15" s="98"/>
      <c r="T15" s="98"/>
    </row>
    <row r="16" spans="2:20" ht="22.15" customHeight="1">
      <c r="B16" s="88"/>
      <c r="C16" s="416" t="s">
        <v>179</v>
      </c>
      <c r="D16" s="417" t="s">
        <v>368</v>
      </c>
      <c r="E16" s="79"/>
      <c r="F16" s="79"/>
      <c r="G16" s="395"/>
      <c r="H16" s="395"/>
      <c r="I16" s="396"/>
      <c r="J16" s="395"/>
      <c r="K16" s="397"/>
      <c r="L16" s="90"/>
      <c r="Q16" s="98"/>
      <c r="R16" s="98"/>
      <c r="S16" s="98"/>
      <c r="T16" s="98"/>
    </row>
    <row r="17" spans="2:20" ht="22.15" customHeight="1">
      <c r="B17" s="81"/>
      <c r="C17" s="416" t="s">
        <v>179</v>
      </c>
      <c r="D17" s="417" t="s">
        <v>369</v>
      </c>
      <c r="E17" s="88"/>
      <c r="F17" s="73"/>
      <c r="G17" s="174"/>
      <c r="H17" s="82"/>
      <c r="I17" s="81"/>
      <c r="J17" s="88"/>
      <c r="K17" s="86"/>
      <c r="L17" s="90"/>
      <c r="Q17" s="98"/>
      <c r="R17" s="98"/>
      <c r="S17" s="98"/>
      <c r="T17" s="98"/>
    </row>
    <row r="18" spans="2:20" ht="22.15" customHeight="1">
      <c r="B18" s="88"/>
      <c r="C18" s="416" t="s">
        <v>179</v>
      </c>
      <c r="D18" s="417" t="s">
        <v>370</v>
      </c>
      <c r="E18" s="81"/>
      <c r="F18" s="85"/>
      <c r="G18" s="81"/>
      <c r="H18" s="81"/>
      <c r="I18" s="174"/>
      <c r="J18" s="81"/>
      <c r="K18" s="91"/>
      <c r="L18" s="90"/>
      <c r="Q18" s="98"/>
      <c r="R18" s="98"/>
      <c r="S18" s="98"/>
      <c r="T18" s="98"/>
    </row>
    <row r="19" spans="2:20" ht="22.15" customHeight="1">
      <c r="B19" s="79"/>
      <c r="C19" s="416" t="s">
        <v>179</v>
      </c>
      <c r="D19" s="417" t="s">
        <v>371</v>
      </c>
      <c r="E19" s="79"/>
      <c r="F19" s="77"/>
      <c r="G19" s="79"/>
      <c r="H19" s="79"/>
      <c r="I19" s="79"/>
      <c r="J19" s="79"/>
      <c r="K19" s="91"/>
      <c r="L19" s="84"/>
      <c r="Q19" s="98"/>
      <c r="R19" s="98"/>
      <c r="S19" s="98"/>
      <c r="T19" s="98"/>
    </row>
    <row r="20" spans="2:20" ht="22.15" customHeight="1">
      <c r="B20" s="79"/>
      <c r="C20" s="416" t="s">
        <v>179</v>
      </c>
      <c r="D20" s="417" t="s">
        <v>372</v>
      </c>
      <c r="E20" s="79"/>
      <c r="F20" s="77"/>
      <c r="G20" s="79"/>
      <c r="H20" s="79"/>
      <c r="I20" s="79"/>
      <c r="J20" s="79"/>
      <c r="K20" s="91"/>
      <c r="L20" s="84"/>
      <c r="Q20" s="98"/>
      <c r="R20" s="98"/>
      <c r="S20" s="98"/>
      <c r="T20" s="98"/>
    </row>
    <row r="21" spans="2:20" ht="22.15" customHeight="1">
      <c r="B21" s="79"/>
      <c r="C21" s="416" t="s">
        <v>179</v>
      </c>
      <c r="D21" s="417" t="s">
        <v>373</v>
      </c>
      <c r="E21" s="79"/>
      <c r="F21" s="77"/>
      <c r="G21" s="79"/>
      <c r="H21" s="79"/>
      <c r="I21" s="79"/>
      <c r="J21" s="79"/>
      <c r="K21" s="91"/>
      <c r="L21" s="84"/>
      <c r="Q21" s="98"/>
      <c r="R21" s="98"/>
      <c r="S21" s="98"/>
      <c r="T21" s="98"/>
    </row>
    <row r="22" spans="2:20" ht="22.15" customHeight="1">
      <c r="B22" s="79"/>
      <c r="C22" s="416" t="s">
        <v>179</v>
      </c>
      <c r="D22" s="417" t="s">
        <v>374</v>
      </c>
      <c r="E22" s="79"/>
      <c r="F22" s="77"/>
      <c r="G22" s="79"/>
      <c r="H22" s="79"/>
      <c r="I22" s="79"/>
      <c r="J22" s="79"/>
      <c r="K22" s="91"/>
      <c r="L22" s="84"/>
      <c r="Q22" s="98"/>
      <c r="R22" s="98"/>
      <c r="S22" s="98"/>
      <c r="T22" s="98"/>
    </row>
    <row r="23" spans="2:20" ht="22.15" customHeight="1">
      <c r="B23" s="79"/>
      <c r="C23" s="416" t="s">
        <v>179</v>
      </c>
      <c r="D23" s="417" t="s">
        <v>375</v>
      </c>
      <c r="E23" s="79"/>
      <c r="F23" s="77"/>
      <c r="G23" s="79"/>
      <c r="H23" s="79"/>
      <c r="I23" s="79"/>
      <c r="J23" s="79"/>
      <c r="K23" s="91"/>
      <c r="L23" s="84"/>
      <c r="Q23" s="98"/>
      <c r="R23" s="98"/>
      <c r="S23" s="98"/>
      <c r="T23" s="98"/>
    </row>
    <row r="24" spans="2:20" ht="22.15" customHeight="1">
      <c r="B24" s="79"/>
      <c r="C24" s="416" t="s">
        <v>179</v>
      </c>
      <c r="D24" s="417" t="s">
        <v>376</v>
      </c>
      <c r="E24" s="79"/>
      <c r="F24" s="77"/>
      <c r="G24" s="79"/>
      <c r="H24" s="79"/>
      <c r="I24" s="79"/>
      <c r="J24" s="79"/>
      <c r="K24" s="91"/>
      <c r="L24" s="84"/>
      <c r="Q24" s="98"/>
      <c r="R24" s="98"/>
      <c r="S24" s="98"/>
      <c r="T24" s="98"/>
    </row>
    <row r="25" spans="2:20" ht="22.15" customHeight="1">
      <c r="B25" s="75"/>
      <c r="C25" s="416" t="s">
        <v>179</v>
      </c>
      <c r="D25" s="417" t="s">
        <v>377</v>
      </c>
      <c r="E25" s="104"/>
      <c r="F25" s="394"/>
      <c r="G25" s="395"/>
      <c r="H25" s="395"/>
      <c r="I25" s="396"/>
      <c r="J25" s="395"/>
      <c r="K25" s="397"/>
      <c r="L25" s="84"/>
      <c r="Q25" s="98"/>
      <c r="R25" s="98"/>
      <c r="S25" s="98"/>
      <c r="T25" s="98"/>
    </row>
    <row r="26" spans="2:20" ht="22.15" customHeight="1">
      <c r="B26" s="116"/>
      <c r="C26" s="416" t="s">
        <v>179</v>
      </c>
      <c r="D26" s="417" t="s">
        <v>378</v>
      </c>
      <c r="E26" s="116"/>
      <c r="F26" s="125"/>
      <c r="G26" s="125"/>
      <c r="H26" s="125"/>
      <c r="I26" s="125"/>
      <c r="J26" s="125"/>
      <c r="K26" s="125"/>
      <c r="L26" s="84"/>
      <c r="Q26" s="98"/>
      <c r="R26" s="98"/>
      <c r="S26" s="98"/>
      <c r="T26" s="98"/>
    </row>
    <row r="27" spans="2:20" ht="22.15" customHeight="1">
      <c r="B27" s="75"/>
      <c r="C27" s="416" t="s">
        <v>179</v>
      </c>
      <c r="D27" s="417" t="s">
        <v>379</v>
      </c>
      <c r="E27" s="104"/>
      <c r="F27" s="394"/>
      <c r="G27" s="432"/>
      <c r="H27" s="395"/>
      <c r="I27" s="396"/>
      <c r="J27" s="395"/>
      <c r="K27" s="397"/>
      <c r="L27" s="431"/>
      <c r="Q27" s="98"/>
      <c r="R27" s="98"/>
      <c r="S27" s="98"/>
      <c r="T27" s="98"/>
    </row>
    <row r="28" spans="2:20" ht="22.15" customHeight="1">
      <c r="B28" s="75">
        <v>2</v>
      </c>
      <c r="C28" s="622" t="s">
        <v>364</v>
      </c>
      <c r="D28" s="623"/>
      <c r="E28" s="104" t="s">
        <v>123</v>
      </c>
      <c r="F28" s="394">
        <v>6</v>
      </c>
      <c r="G28" s="432"/>
      <c r="H28" s="395"/>
      <c r="I28" s="396"/>
      <c r="J28" s="395"/>
      <c r="K28" s="397"/>
      <c r="L28" s="431"/>
      <c r="Q28" s="98"/>
      <c r="R28" s="98"/>
      <c r="S28" s="98"/>
      <c r="T28" s="98"/>
    </row>
    <row r="29" spans="2:20" ht="22.15" customHeight="1">
      <c r="B29" s="116"/>
      <c r="C29" s="446" t="s">
        <v>380</v>
      </c>
      <c r="D29" s="181"/>
      <c r="E29" s="116"/>
      <c r="F29" s="125"/>
      <c r="G29" s="125"/>
      <c r="H29" s="125"/>
      <c r="I29" s="125"/>
      <c r="J29" s="125"/>
      <c r="K29" s="125"/>
      <c r="L29" s="84"/>
      <c r="Q29" s="98"/>
      <c r="R29" s="98"/>
      <c r="S29" s="98"/>
      <c r="T29" s="98"/>
    </row>
    <row r="30" spans="2:20" ht="22.15" customHeight="1">
      <c r="B30" s="88"/>
      <c r="C30" s="416" t="s">
        <v>179</v>
      </c>
      <c r="D30" s="417" t="s">
        <v>381</v>
      </c>
      <c r="E30" s="79"/>
      <c r="F30" s="79"/>
      <c r="G30" s="395"/>
      <c r="H30" s="395"/>
      <c r="I30" s="396"/>
      <c r="J30" s="395"/>
      <c r="K30" s="397"/>
      <c r="L30" s="84"/>
      <c r="Q30" s="98"/>
      <c r="R30" s="98"/>
      <c r="S30" s="98"/>
      <c r="T30" s="98"/>
    </row>
    <row r="31" spans="2:20" ht="22.15" customHeight="1">
      <c r="B31" s="81"/>
      <c r="C31" s="416" t="s">
        <v>179</v>
      </c>
      <c r="D31" s="417" t="s">
        <v>382</v>
      </c>
      <c r="E31" s="88"/>
      <c r="F31" s="73"/>
      <c r="G31" s="174"/>
      <c r="H31" s="82"/>
      <c r="I31" s="81"/>
      <c r="J31" s="88"/>
      <c r="K31" s="86"/>
      <c r="L31" s="84"/>
      <c r="Q31" s="98"/>
      <c r="R31" s="98"/>
      <c r="S31" s="98"/>
      <c r="T31" s="98"/>
    </row>
    <row r="32" spans="2:20" ht="22.15" customHeight="1">
      <c r="B32" s="79"/>
      <c r="C32" s="416" t="s">
        <v>179</v>
      </c>
      <c r="D32" s="417" t="s">
        <v>383</v>
      </c>
      <c r="E32" s="76"/>
      <c r="F32" s="77"/>
      <c r="G32" s="79"/>
      <c r="H32" s="76"/>
      <c r="I32" s="79"/>
      <c r="J32" s="79"/>
      <c r="K32" s="91"/>
      <c r="L32" s="84"/>
      <c r="Q32" s="98"/>
      <c r="R32" s="98"/>
      <c r="S32" s="98"/>
      <c r="T32" s="98"/>
    </row>
    <row r="33" spans="2:20" ht="22.15" customHeight="1">
      <c r="B33" s="79"/>
      <c r="C33" s="416" t="s">
        <v>179</v>
      </c>
      <c r="D33" s="417" t="s">
        <v>384</v>
      </c>
      <c r="E33" s="76"/>
      <c r="F33" s="77"/>
      <c r="G33" s="79"/>
      <c r="H33" s="76"/>
      <c r="I33" s="79"/>
      <c r="J33" s="79"/>
      <c r="K33" s="91"/>
      <c r="L33" s="84"/>
      <c r="Q33" s="98"/>
      <c r="R33" s="98"/>
      <c r="S33" s="98"/>
      <c r="T33" s="98"/>
    </row>
    <row r="34" spans="2:20" ht="22.15" customHeight="1">
      <c r="B34" s="88">
        <v>3</v>
      </c>
      <c r="C34" s="463" t="s">
        <v>350</v>
      </c>
      <c r="D34" s="464"/>
      <c r="E34" s="79" t="s">
        <v>123</v>
      </c>
      <c r="F34" s="79">
        <v>4</v>
      </c>
      <c r="G34" s="432"/>
      <c r="H34" s="395"/>
      <c r="I34" s="396"/>
      <c r="J34" s="395"/>
      <c r="K34" s="397"/>
      <c r="L34" s="431"/>
      <c r="Q34" s="98"/>
      <c r="R34" s="98"/>
      <c r="S34" s="98"/>
      <c r="T34" s="98"/>
    </row>
    <row r="35" spans="2:20" ht="22.15" customHeight="1">
      <c r="B35" s="79"/>
      <c r="C35" s="439" t="s">
        <v>354</v>
      </c>
      <c r="D35" s="440"/>
      <c r="E35" s="76"/>
      <c r="F35" s="77"/>
      <c r="G35" s="79"/>
      <c r="H35" s="76"/>
      <c r="I35" s="79"/>
      <c r="J35" s="79"/>
      <c r="K35" s="91"/>
      <c r="L35" s="84"/>
      <c r="Q35" s="98"/>
      <c r="R35" s="98"/>
      <c r="S35" s="98"/>
      <c r="T35" s="98"/>
    </row>
    <row r="36" spans="2:20" ht="22.15" customHeight="1">
      <c r="B36" s="88"/>
      <c r="C36" s="416" t="s">
        <v>179</v>
      </c>
      <c r="D36" s="417" t="s">
        <v>385</v>
      </c>
      <c r="E36" s="79"/>
      <c r="F36" s="79"/>
      <c r="G36" s="395"/>
      <c r="H36" s="395"/>
      <c r="I36" s="396"/>
      <c r="J36" s="395"/>
      <c r="K36" s="397"/>
      <c r="L36" s="84"/>
      <c r="Q36" s="98"/>
      <c r="R36" s="98"/>
      <c r="S36" s="98"/>
      <c r="T36" s="98"/>
    </row>
    <row r="37" spans="2:20" ht="22.15" customHeight="1">
      <c r="B37" s="81"/>
      <c r="C37" s="416" t="s">
        <v>179</v>
      </c>
      <c r="D37" s="417" t="s">
        <v>386</v>
      </c>
      <c r="E37" s="88"/>
      <c r="F37" s="73"/>
      <c r="G37" s="174"/>
      <c r="H37" s="82"/>
      <c r="I37" s="81"/>
      <c r="J37" s="88"/>
      <c r="K37" s="86"/>
      <c r="L37" s="84"/>
      <c r="Q37" s="98"/>
      <c r="R37" s="98"/>
      <c r="S37" s="98"/>
      <c r="T37" s="98"/>
    </row>
    <row r="38" spans="2:20" ht="22.15" customHeight="1">
      <c r="B38" s="79"/>
      <c r="C38" s="416" t="s">
        <v>179</v>
      </c>
      <c r="D38" s="417" t="s">
        <v>387</v>
      </c>
      <c r="E38" s="76"/>
      <c r="F38" s="77"/>
      <c r="G38" s="79"/>
      <c r="H38" s="76"/>
      <c r="I38" s="79"/>
      <c r="J38" s="79"/>
      <c r="K38" s="91"/>
      <c r="L38" s="84"/>
      <c r="Q38" s="98"/>
      <c r="R38" s="98"/>
      <c r="S38" s="98"/>
      <c r="T38" s="98"/>
    </row>
    <row r="39" spans="2:20" ht="22.15" customHeight="1">
      <c r="B39" s="79"/>
      <c r="C39" s="416" t="s">
        <v>179</v>
      </c>
      <c r="D39" s="417" t="s">
        <v>388</v>
      </c>
      <c r="E39" s="76"/>
      <c r="F39" s="77"/>
      <c r="G39" s="79"/>
      <c r="H39" s="76"/>
      <c r="I39" s="79"/>
      <c r="J39" s="79"/>
      <c r="K39" s="91"/>
      <c r="L39" s="84"/>
      <c r="Q39" s="98"/>
      <c r="R39" s="98"/>
      <c r="S39" s="98"/>
      <c r="T39" s="98"/>
    </row>
    <row r="40" spans="2:20" ht="22.15" customHeight="1">
      <c r="B40" s="106"/>
      <c r="C40" s="612"/>
      <c r="D40" s="613"/>
      <c r="E40" s="104"/>
      <c r="F40" s="105"/>
      <c r="G40" s="106"/>
      <c r="H40" s="104"/>
      <c r="I40" s="106"/>
      <c r="J40" s="106"/>
      <c r="K40" s="86"/>
      <c r="L40" s="107"/>
      <c r="Q40" s="98"/>
      <c r="R40" s="98"/>
      <c r="S40" s="98"/>
      <c r="T40" s="98"/>
    </row>
    <row r="41" spans="2:20" ht="22.15" customHeight="1">
      <c r="B41" s="108"/>
      <c r="C41" s="549" t="s">
        <v>362</v>
      </c>
      <c r="D41" s="550"/>
      <c r="E41" s="108"/>
      <c r="F41" s="109"/>
      <c r="G41" s="108"/>
      <c r="H41" s="108"/>
      <c r="I41" s="110"/>
      <c r="J41" s="108"/>
      <c r="K41" s="111"/>
      <c r="L41" s="112"/>
      <c r="Q41" s="98"/>
      <c r="R41" s="98"/>
      <c r="S41" s="98"/>
      <c r="T41" s="98"/>
    </row>
    <row r="42" spans="2:20">
      <c r="M42" s="136"/>
      <c r="N42" s="98"/>
      <c r="Q42" s="98"/>
      <c r="R42" s="98"/>
      <c r="S42" s="98"/>
      <c r="T42" s="98"/>
    </row>
  </sheetData>
  <mergeCells count="19">
    <mergeCell ref="C41:D41"/>
    <mergeCell ref="C11:D11"/>
    <mergeCell ref="C12:D12"/>
    <mergeCell ref="C40:D40"/>
    <mergeCell ref="C28:D28"/>
    <mergeCell ref="B7:L7"/>
    <mergeCell ref="C10:D10"/>
    <mergeCell ref="B3:L3"/>
    <mergeCell ref="G8:H8"/>
    <mergeCell ref="E8:E9"/>
    <mergeCell ref="F8:F9"/>
    <mergeCell ref="B8:B9"/>
    <mergeCell ref="C8:D9"/>
    <mergeCell ref="I8:J8"/>
    <mergeCell ref="B1:L1"/>
    <mergeCell ref="B2:L2"/>
    <mergeCell ref="B4:L4"/>
    <mergeCell ref="B5:L5"/>
    <mergeCell ref="B6:L6"/>
  </mergeCells>
  <phoneticPr fontId="46" type="noConversion"/>
  <pageMargins left="0.31496062992125984" right="0.23622047244094491" top="0.74803149606299213" bottom="0.74803149606299213" header="0.31496062992125984" footer="0.31496062992125984"/>
  <pageSetup scale="77" orientation="portrait" verticalDpi="4294967293" r:id="rId1"/>
  <headerFooter>
    <oddHeader>&amp;R&amp;"Angsana New,ธรรมดา"&amp;14แบบปร.4(ข)แผ่น 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01080"/>
  </sheetPr>
  <dimension ref="A1:T20"/>
  <sheetViews>
    <sheetView view="pageLayout" topLeftCell="B7" zoomScaleSheetLayoutView="100" workbookViewId="0">
      <selection activeCell="G23" sqref="G23"/>
    </sheetView>
  </sheetViews>
  <sheetFormatPr defaultRowHeight="21.75"/>
  <cols>
    <col min="1" max="1" width="6.83203125" style="98" hidden="1" customWidth="1"/>
    <col min="2" max="2" width="5.83203125" style="98" customWidth="1"/>
    <col min="3" max="3" width="9.5" style="153" customWidth="1"/>
    <col min="4" max="4" width="41.1640625" style="98" customWidth="1"/>
    <col min="5" max="5" width="7.6640625" style="98" customWidth="1"/>
    <col min="6" max="6" width="8.5" style="98" customWidth="1"/>
    <col min="7" max="8" width="12.6640625" style="154" customWidth="1"/>
    <col min="9" max="9" width="12.1640625" style="154" bestFit="1" customWidth="1"/>
    <col min="10" max="10" width="11" style="137" customWidth="1"/>
    <col min="11" max="11" width="15.5" style="155" customWidth="1"/>
    <col min="12" max="12" width="10.6640625" style="137" customWidth="1"/>
    <col min="13" max="13" width="16.5" style="96" customWidth="1"/>
    <col min="14" max="14" width="18.1640625" style="97" customWidth="1"/>
    <col min="15" max="15" width="15.6640625" style="98" customWidth="1"/>
    <col min="16" max="16" width="12.33203125" style="98" customWidth="1"/>
    <col min="17" max="17" width="10.83203125" style="138" customWidth="1"/>
    <col min="18" max="18" width="10.6640625" style="138" customWidth="1"/>
    <col min="19" max="19" width="10.33203125" style="137" customWidth="1"/>
    <col min="20" max="20" width="14.6640625" style="138" customWidth="1"/>
    <col min="21" max="16384" width="9.33203125" style="98"/>
  </cols>
  <sheetData>
    <row r="1" spans="2:20" ht="27" customHeight="1">
      <c r="B1" s="621" t="s">
        <v>389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  <c r="Q1" s="98"/>
      <c r="R1" s="98"/>
      <c r="S1" s="98"/>
      <c r="T1" s="98"/>
    </row>
    <row r="2" spans="2:20" ht="22.5" customHeight="1">
      <c r="B2" s="645" t="s">
        <v>390</v>
      </c>
      <c r="C2" s="646"/>
      <c r="D2" s="646"/>
      <c r="E2" s="646"/>
      <c r="F2" s="646"/>
      <c r="G2" s="646"/>
      <c r="H2" s="646"/>
      <c r="I2" s="646"/>
      <c r="J2" s="646"/>
      <c r="K2" s="646"/>
      <c r="L2" s="647"/>
      <c r="Q2" s="98"/>
      <c r="R2" s="98"/>
      <c r="S2" s="98"/>
      <c r="T2" s="98"/>
    </row>
    <row r="3" spans="2:20" ht="22.5" customHeight="1">
      <c r="B3" s="567" t="s">
        <v>391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  <c r="N3" s="179"/>
      <c r="O3" s="179"/>
      <c r="P3" s="179"/>
      <c r="Q3" s="179"/>
      <c r="R3" s="179"/>
      <c r="S3" s="179"/>
      <c r="T3" s="153"/>
    </row>
    <row r="4" spans="2:20">
      <c r="B4" s="567" t="s">
        <v>37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N4" s="179"/>
      <c r="O4" s="179"/>
      <c r="P4" s="179"/>
      <c r="Q4" s="179"/>
      <c r="R4" s="179"/>
      <c r="S4" s="179"/>
      <c r="T4" s="153"/>
    </row>
    <row r="5" spans="2:20">
      <c r="B5" s="567" t="s">
        <v>38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  <c r="N5" s="179"/>
      <c r="O5" s="179"/>
      <c r="P5" s="179"/>
      <c r="Q5" s="179"/>
      <c r="R5" s="179"/>
      <c r="S5" s="179"/>
      <c r="T5" s="153"/>
    </row>
    <row r="6" spans="2:20">
      <c r="B6" s="567" t="s">
        <v>392</v>
      </c>
      <c r="C6" s="567"/>
      <c r="D6" s="567"/>
      <c r="E6" s="567"/>
      <c r="F6" s="567"/>
      <c r="G6" s="567"/>
      <c r="H6" s="567"/>
      <c r="I6" s="567"/>
      <c r="J6" s="567"/>
      <c r="K6" s="567"/>
      <c r="L6" s="567"/>
      <c r="N6" s="179"/>
      <c r="O6" s="179"/>
      <c r="P6" s="179"/>
      <c r="Q6" s="179"/>
      <c r="R6" s="179"/>
      <c r="S6" s="179"/>
      <c r="T6" s="153"/>
    </row>
    <row r="7" spans="2:20" ht="22.5" thickBot="1">
      <c r="B7" s="643" t="s">
        <v>4</v>
      </c>
      <c r="C7" s="637"/>
      <c r="D7" s="637"/>
      <c r="E7" s="637"/>
      <c r="F7" s="637"/>
      <c r="G7" s="637"/>
      <c r="H7" s="637"/>
      <c r="I7" s="637"/>
      <c r="J7" s="637"/>
      <c r="K7" s="637"/>
      <c r="L7" s="644" t="s">
        <v>4</v>
      </c>
      <c r="N7" s="179"/>
      <c r="O7" s="179"/>
      <c r="P7" s="179"/>
      <c r="Q7" s="179"/>
      <c r="R7" s="179"/>
      <c r="S7" s="180"/>
      <c r="T7" s="153"/>
    </row>
    <row r="8" spans="2:20" ht="22.15" customHeight="1" thickTop="1">
      <c r="B8" s="60" t="s">
        <v>72</v>
      </c>
      <c r="C8" s="61" t="s">
        <v>8</v>
      </c>
      <c r="D8" s="61"/>
      <c r="E8" s="60" t="s">
        <v>95</v>
      </c>
      <c r="F8" s="62" t="s">
        <v>96</v>
      </c>
      <c r="G8" s="63" t="s">
        <v>97</v>
      </c>
      <c r="H8" s="64"/>
      <c r="I8" s="65" t="s">
        <v>98</v>
      </c>
      <c r="J8" s="66"/>
      <c r="K8" s="67" t="s">
        <v>99</v>
      </c>
      <c r="L8" s="171" t="s">
        <v>10</v>
      </c>
      <c r="N8" s="168"/>
      <c r="O8" s="153"/>
      <c r="P8" s="153"/>
      <c r="Q8" s="153"/>
      <c r="R8" s="153"/>
      <c r="S8" s="153"/>
      <c r="T8" s="153"/>
    </row>
    <row r="9" spans="2:20" ht="22.15" customHeight="1">
      <c r="B9" s="68" t="s">
        <v>1</v>
      </c>
      <c r="C9" s="69"/>
      <c r="D9" s="69"/>
      <c r="E9" s="68"/>
      <c r="F9" s="69"/>
      <c r="G9" s="448" t="s">
        <v>100</v>
      </c>
      <c r="H9" s="92" t="s">
        <v>101</v>
      </c>
      <c r="I9" s="448" t="s">
        <v>100</v>
      </c>
      <c r="J9" s="92" t="s">
        <v>101</v>
      </c>
      <c r="K9" s="172" t="s">
        <v>102</v>
      </c>
      <c r="L9" s="71"/>
      <c r="N9" s="168"/>
      <c r="O9" s="153"/>
      <c r="P9" s="153"/>
      <c r="Q9" s="153"/>
      <c r="R9" s="153"/>
      <c r="S9" s="153"/>
      <c r="T9" s="153"/>
    </row>
    <row r="10" spans="2:20" ht="22.15" customHeight="1">
      <c r="B10" s="72"/>
      <c r="C10" s="576" t="s">
        <v>393</v>
      </c>
      <c r="D10" s="577"/>
      <c r="E10" s="72"/>
      <c r="F10" s="73"/>
      <c r="G10" s="72"/>
      <c r="H10" s="72"/>
      <c r="I10" s="72"/>
      <c r="J10" s="72"/>
      <c r="K10" s="74"/>
      <c r="L10" s="173"/>
      <c r="N10" s="168"/>
      <c r="O10" s="153"/>
      <c r="P10" s="153"/>
      <c r="Q10" s="153"/>
      <c r="R10" s="153"/>
      <c r="S10" s="153"/>
      <c r="T10" s="153"/>
    </row>
    <row r="11" spans="2:20" ht="22.15" customHeight="1">
      <c r="B11" s="76"/>
      <c r="C11" s="578" t="s">
        <v>394</v>
      </c>
      <c r="D11" s="579"/>
      <c r="E11" s="76"/>
      <c r="F11" s="77"/>
      <c r="G11" s="78"/>
      <c r="H11" s="76"/>
      <c r="I11" s="76"/>
      <c r="J11" s="104"/>
      <c r="K11" s="83"/>
      <c r="L11" s="115"/>
      <c r="N11" s="648"/>
      <c r="O11" s="648"/>
      <c r="P11" s="648"/>
      <c r="Q11" s="648"/>
      <c r="R11" s="648"/>
      <c r="S11" s="648"/>
      <c r="T11" s="153"/>
    </row>
    <row r="12" spans="2:20" ht="22.15" customHeight="1">
      <c r="B12" s="75"/>
      <c r="C12" s="624" t="s">
        <v>395</v>
      </c>
      <c r="D12" s="625"/>
      <c r="E12" s="81"/>
      <c r="F12" s="85"/>
      <c r="G12" s="81"/>
      <c r="H12" s="81"/>
      <c r="I12" s="174"/>
      <c r="J12" s="81"/>
      <c r="K12" s="86"/>
      <c r="L12" s="87"/>
      <c r="N12" s="648"/>
      <c r="O12" s="648"/>
      <c r="P12" s="648"/>
      <c r="Q12" s="648"/>
      <c r="R12" s="648"/>
      <c r="S12" s="648"/>
      <c r="T12" s="153"/>
    </row>
    <row r="13" spans="2:20">
      <c r="B13" s="145"/>
      <c r="C13" s="175"/>
      <c r="D13" s="175"/>
      <c r="E13" s="145"/>
      <c r="F13" s="145"/>
      <c r="G13" s="176"/>
      <c r="H13" s="176"/>
      <c r="I13" s="176"/>
      <c r="J13" s="176"/>
      <c r="K13" s="86">
        <v>0</v>
      </c>
      <c r="L13" s="145"/>
      <c r="M13" s="136"/>
      <c r="N13" s="98"/>
      <c r="Q13" s="98"/>
      <c r="R13" s="98"/>
      <c r="S13" s="98"/>
      <c r="T13" s="98"/>
    </row>
    <row r="14" spans="2:20" ht="22.15" customHeight="1">
      <c r="B14" s="145"/>
      <c r="C14" s="175"/>
      <c r="D14" s="175"/>
      <c r="E14" s="145"/>
      <c r="F14" s="145"/>
      <c r="G14" s="176"/>
      <c r="H14" s="176"/>
      <c r="I14" s="176"/>
      <c r="J14" s="176"/>
      <c r="K14" s="86"/>
      <c r="L14" s="177"/>
      <c r="M14" s="136"/>
      <c r="Q14" s="98"/>
      <c r="R14" s="98"/>
      <c r="S14" s="98"/>
      <c r="T14" s="98"/>
    </row>
    <row r="15" spans="2:20" ht="22.15" customHeight="1">
      <c r="B15" s="79"/>
      <c r="C15" s="178"/>
      <c r="D15" s="178"/>
      <c r="E15" s="76"/>
      <c r="F15" s="145"/>
      <c r="G15" s="176"/>
      <c r="H15" s="176"/>
      <c r="I15" s="176"/>
      <c r="J15" s="176"/>
      <c r="K15" s="86"/>
      <c r="L15" s="84"/>
      <c r="Q15" s="98"/>
      <c r="R15" s="98"/>
      <c r="S15" s="98"/>
      <c r="T15" s="98"/>
    </row>
    <row r="16" spans="2:20" ht="22.15" customHeight="1">
      <c r="B16" s="79"/>
      <c r="C16" s="178"/>
      <c r="D16" s="178"/>
      <c r="E16" s="76"/>
      <c r="F16" s="145"/>
      <c r="G16" s="176"/>
      <c r="H16" s="176"/>
      <c r="I16" s="176"/>
      <c r="J16" s="176"/>
      <c r="K16" s="86"/>
      <c r="L16" s="84"/>
      <c r="Q16" s="98"/>
      <c r="R16" s="98"/>
      <c r="S16" s="98"/>
      <c r="T16" s="98"/>
    </row>
    <row r="17" spans="2:20" ht="22.15" customHeight="1">
      <c r="B17" s="79"/>
      <c r="C17" s="101"/>
      <c r="D17" s="102"/>
      <c r="E17" s="76"/>
      <c r="F17" s="77"/>
      <c r="G17" s="79"/>
      <c r="H17" s="76"/>
      <c r="I17" s="79"/>
      <c r="J17" s="79"/>
      <c r="K17" s="91"/>
      <c r="L17" s="84"/>
      <c r="Q17" s="98"/>
      <c r="R17" s="98"/>
      <c r="S17" s="98"/>
      <c r="T17" s="98"/>
    </row>
    <row r="18" spans="2:20" ht="22.15" customHeight="1">
      <c r="B18" s="106"/>
      <c r="C18" s="103"/>
      <c r="D18" s="102"/>
      <c r="E18" s="104"/>
      <c r="F18" s="105"/>
      <c r="G18" s="106"/>
      <c r="H18" s="104"/>
      <c r="I18" s="106"/>
      <c r="J18" s="106"/>
      <c r="K18" s="86"/>
      <c r="L18" s="107"/>
      <c r="Q18" s="98"/>
      <c r="R18" s="98"/>
      <c r="S18" s="98"/>
      <c r="T18" s="98"/>
    </row>
    <row r="19" spans="2:20" ht="22.15" customHeight="1">
      <c r="B19" s="108"/>
      <c r="C19" s="549" t="s">
        <v>396</v>
      </c>
      <c r="D19" s="550"/>
      <c r="E19" s="108"/>
      <c r="F19" s="109"/>
      <c r="G19" s="108"/>
      <c r="H19" s="108"/>
      <c r="I19" s="110"/>
      <c r="J19" s="108"/>
      <c r="K19" s="111">
        <f>SUM(K11:K18)</f>
        <v>0</v>
      </c>
      <c r="L19" s="112"/>
      <c r="Q19" s="98"/>
      <c r="R19" s="98"/>
      <c r="S19" s="98"/>
      <c r="T19" s="98"/>
    </row>
    <row r="20" spans="2:20">
      <c r="M20" s="136"/>
      <c r="N20" s="98"/>
      <c r="Q20" s="98"/>
      <c r="R20" s="98"/>
      <c r="S20" s="98"/>
      <c r="T20" s="98"/>
    </row>
  </sheetData>
  <mergeCells count="13">
    <mergeCell ref="C19:D19"/>
    <mergeCell ref="C11:D11"/>
    <mergeCell ref="C12:D12"/>
    <mergeCell ref="C10:D10"/>
    <mergeCell ref="B1:L1"/>
    <mergeCell ref="N11:S11"/>
    <mergeCell ref="N12:S12"/>
    <mergeCell ref="B2:L2"/>
    <mergeCell ref="B4:L4"/>
    <mergeCell ref="B5:L5"/>
    <mergeCell ref="B6:L6"/>
    <mergeCell ref="B7:L7"/>
    <mergeCell ref="B3:L3"/>
  </mergeCells>
  <phoneticPr fontId="46" type="noConversion"/>
  <pageMargins left="0.31496062992125984" right="0.23622047244094491" top="0.74803149606299213" bottom="0.74803149606299213" header="0.31496062992125984" footer="0.31496062992125984"/>
  <pageSetup scale="77" orientation="portrait" verticalDpi="4294967293" r:id="rId1"/>
  <headerFooter>
    <oddHeader>&amp;R&amp;"Angsana New,ธรรมดา"&amp;14แบบปร.4(พ)แผ่น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เปลี่ยนแปลงรั้วกระทรวง</dc:title>
  <dc:subject/>
  <dc:creator>DESIGN &amp; CONSTRUCTION DEVISION</dc:creator>
  <cp:keywords/>
  <dc:description/>
  <cp:lastModifiedBy>User1</cp:lastModifiedBy>
  <cp:revision/>
  <dcterms:created xsi:type="dcterms:W3CDTF">2004-12-03T06:11:32Z</dcterms:created>
  <dcterms:modified xsi:type="dcterms:W3CDTF">2020-11-23T08:33:18Z</dcterms:modified>
  <cp:category/>
  <cp:contentStatus/>
</cp:coreProperties>
</file>